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calcPr calcId="144525"/>
</workbook>
</file>

<file path=xl/sharedStrings.xml><?xml version="1.0" encoding="utf-8"?>
<sst xmlns="http://schemas.openxmlformats.org/spreadsheetml/2006/main" count="376" uniqueCount="201">
  <si>
    <t>西藏自治区林芝市工布江达县2023年脱贫县财政涉农统筹整合资金项目计划完成情况表</t>
  </si>
  <si>
    <t>填报单位：工布江达县乡村振兴局</t>
  </si>
  <si>
    <t>金额单位：万元</t>
  </si>
  <si>
    <t>序号</t>
  </si>
  <si>
    <t>县（区)、乡（镇）名称</t>
  </si>
  <si>
    <t>项目名称</t>
  </si>
  <si>
    <t>建设地点（所在乡村名）</t>
  </si>
  <si>
    <t>项目建设内容（包括：项目的可行性、必要性、经营主体和效益分析等内容）</t>
  </si>
  <si>
    <t>项目性质      （新建或续建）</t>
  </si>
  <si>
    <t>项目主管部门</t>
  </si>
  <si>
    <t>项目                            责任人及联系电话</t>
  </si>
  <si>
    <t xml:space="preserve">项目          开工时间     </t>
  </si>
  <si>
    <t xml:space="preserve">预计         竣工时间    </t>
  </si>
  <si>
    <t>财政涉农整合资金来源及金额</t>
  </si>
  <si>
    <t>投资计划(万元)</t>
  </si>
  <si>
    <t>项目预计年均实现收益                           （万元）</t>
  </si>
  <si>
    <t>项目受益群众户                        (户)</t>
  </si>
  <si>
    <t>项目受益群众人数                       (人)</t>
  </si>
  <si>
    <t>其中</t>
  </si>
  <si>
    <t>项目建设完成情况</t>
  </si>
  <si>
    <t>备注</t>
  </si>
  <si>
    <t>资金来源名称</t>
  </si>
  <si>
    <t>金额(万元)</t>
  </si>
  <si>
    <t>总投资</t>
  </si>
  <si>
    <t>中央财政  涉农整合       资金</t>
  </si>
  <si>
    <t>自治区财政  涉农整合        资金</t>
  </si>
  <si>
    <t>地（市）财政涉农整合资金</t>
  </si>
  <si>
    <t>县（区）财政涉农整合资金</t>
  </si>
  <si>
    <t>援藏                     资金</t>
  </si>
  <si>
    <t>银行                             贷款</t>
  </si>
  <si>
    <t>项目单位自筹</t>
  </si>
  <si>
    <t>其他                  资金</t>
  </si>
  <si>
    <t>受益脱贫户数（含监测对象）</t>
  </si>
  <si>
    <t>受益脱贫人数（含监测对象）</t>
  </si>
  <si>
    <t>行次</t>
  </si>
  <si>
    <t>林芝市工布江达县合计</t>
  </si>
  <si>
    <t>(一)乡村特色产业（含产业基础设施配套）</t>
  </si>
  <si>
    <t>工布江达县</t>
  </si>
  <si>
    <t>工布江达县欧巴村精品民宿改造建设项目</t>
  </si>
  <si>
    <t>欧巴村</t>
  </si>
  <si>
    <r>
      <t>新建400平方米水处理厂，新建道路8358平方米，公测162.8平方米，绿化23904平方米，14栋旧居改造为民宿及其他附属工程。</t>
    </r>
    <r>
      <rPr>
        <b/>
        <sz val="11"/>
        <color theme="1"/>
        <rFont val="仿宋"/>
        <charset val="134"/>
      </rPr>
      <t>可行性：</t>
    </r>
    <r>
      <rPr>
        <sz val="11"/>
        <color theme="1"/>
        <rFont val="仿宋"/>
        <charset val="134"/>
      </rPr>
      <t>通过该项目的建设，对带动整个片区旅游业的发展，为后续的旅游业的开展做好铺垫工作，对接下来的林芝市的旅游业的发展有着至关重要的作用，通过旅游业的逐步开展，从而促进当地经济的大力发展。项目建成后，社会效益明显。因此，本项目的建设是必要的，项目建成投入使用后的，对当地经济发展创造良好条件。</t>
    </r>
    <r>
      <rPr>
        <b/>
        <sz val="11"/>
        <color theme="1"/>
        <rFont val="仿宋"/>
        <charset val="134"/>
      </rPr>
      <t>必要性：</t>
    </r>
    <r>
      <rPr>
        <sz val="11"/>
        <color theme="1"/>
        <rFont val="仿宋"/>
        <charset val="134"/>
      </rPr>
      <t>乡村振兴就是要实现农业产业现代化。今年以来，土地流转、现代化农业等概念被提出。农村要改变现状，必须从大力发展旅游产业做起，大力发展乡村旅游恰好是实现乡村产业兴旺繁荣的重要途径。</t>
    </r>
    <r>
      <rPr>
        <b/>
        <sz val="11"/>
        <color theme="1"/>
        <rFont val="仿宋"/>
        <charset val="134"/>
      </rPr>
      <t>经营主体：</t>
    </r>
    <r>
      <rPr>
        <sz val="11"/>
        <color theme="1"/>
        <rFont val="仿宋"/>
        <charset val="134"/>
      </rPr>
      <t>工布江达县扶贫开发创业投资有限责任公司。</t>
    </r>
    <r>
      <rPr>
        <b/>
        <sz val="11"/>
        <color theme="1"/>
        <rFont val="仿宋"/>
        <charset val="134"/>
      </rPr>
      <t>效益分析：</t>
    </r>
    <r>
      <rPr>
        <sz val="11"/>
        <color theme="1"/>
        <rFont val="仿宋"/>
        <charset val="134"/>
      </rPr>
      <t>重点对  10 户脱贫户和 26  户脱贫人口进行帮扶带动，该项目会为他们提供就业岗位，培养相关技术人员，增加群众收入及政府税收.项目后期收益会优先考虑到本县欧巴村及周边村落的脱贫人口和脱贫监测对象。将会直接带动巴河镇全镇10户26人增收。</t>
    </r>
    <r>
      <rPr>
        <b/>
        <sz val="11"/>
        <color theme="1"/>
        <rFont val="仿宋"/>
        <charset val="134"/>
      </rPr>
      <t>项目预计年均实现收益</t>
    </r>
    <r>
      <rPr>
        <sz val="11"/>
        <color theme="1"/>
        <rFont val="仿宋"/>
        <charset val="134"/>
      </rPr>
      <t xml:space="preserve"> 80（万元）</t>
    </r>
    <r>
      <rPr>
        <b/>
        <sz val="11"/>
        <color theme="1"/>
        <rFont val="仿宋"/>
        <charset val="134"/>
      </rPr>
      <t>项目受益群众户 (户)</t>
    </r>
    <r>
      <rPr>
        <sz val="11"/>
        <color theme="1"/>
        <rFont val="仿宋"/>
        <charset val="134"/>
      </rPr>
      <t>：762户，</t>
    </r>
    <r>
      <rPr>
        <b/>
        <sz val="11"/>
        <color theme="1"/>
        <rFont val="仿宋"/>
        <charset val="134"/>
      </rPr>
      <t>项目受益群众人数</t>
    </r>
    <r>
      <rPr>
        <sz val="11"/>
        <color theme="1"/>
        <rFont val="仿宋"/>
        <charset val="134"/>
      </rPr>
      <t>2883人，其中：受益脱贫户数（含监测对象）135户，受益脱贫人数（含监测对象）451人。</t>
    </r>
  </si>
  <si>
    <t>新建</t>
  </si>
  <si>
    <t>工布江达县乡村振兴局</t>
  </si>
  <si>
    <t>肖健13658947979</t>
  </si>
  <si>
    <t>中央财政衔接资金1565万元、自治区衔接资金368.3万元，市级衔接资金97.5万元</t>
  </si>
  <si>
    <t>已完成70%工程量</t>
  </si>
  <si>
    <t>工布江达县巴河镇牦牛经济杂交第二期推广建设项目</t>
  </si>
  <si>
    <t>叮当村</t>
  </si>
  <si>
    <r>
      <rPr>
        <sz val="11"/>
        <color theme="1"/>
        <rFont val="仿宋"/>
        <charset val="134"/>
      </rPr>
      <t>新建育肥牛舍7392.96平方米，新建绿化7898.09平方米，硬化道路900.66平方米，碎石路1666.41平方米，新建阳光棚5500.08平方米，室外给排水、电气工程，设备购置及相关附属工程。</t>
    </r>
    <r>
      <rPr>
        <b/>
        <sz val="11"/>
        <color theme="1"/>
        <rFont val="仿宋"/>
        <charset val="134"/>
      </rPr>
      <t>可行性：</t>
    </r>
    <r>
      <rPr>
        <sz val="11"/>
        <color theme="1"/>
        <rFont val="仿宋"/>
        <charset val="134"/>
      </rPr>
      <t>政府不断增加对西藏资金和技术的投入，尤其是以牦牛为主的肉奶牛养殖业的资金、物质和技术投入，并制定有利于牦牛产业发展的优惠政策，为进一步促进西藏特色畜牧业的持续发展起到了积极的作用。</t>
    </r>
    <r>
      <rPr>
        <b/>
        <sz val="11"/>
        <color theme="1"/>
        <rFont val="仿宋"/>
        <charset val="134"/>
      </rPr>
      <t>必要性：</t>
    </r>
    <r>
      <rPr>
        <sz val="11"/>
        <color theme="1"/>
        <rFont val="仿宋"/>
        <charset val="134"/>
      </rPr>
      <t>本项目从实际出发，建设巴河镇牦牛经济杂交第二期推广建设项目，能够有效提高巴河镇优质牦牛肉的均衡供应能力，推进巴河镇畜牧业发展，增收农牧民收入，建立牦牛养殖的快速、可持续发展模式。</t>
    </r>
    <r>
      <rPr>
        <b/>
        <sz val="11"/>
        <color theme="1"/>
        <rFont val="仿宋"/>
        <charset val="134"/>
      </rPr>
      <t>经营主体：</t>
    </r>
    <r>
      <rPr>
        <sz val="11"/>
        <color theme="1"/>
        <rFont val="仿宋"/>
        <charset val="134"/>
      </rPr>
      <t>工布江达县扶贫开发创业投资有限责任公司。</t>
    </r>
    <r>
      <rPr>
        <b/>
        <sz val="11"/>
        <color theme="1"/>
        <rFont val="仿宋"/>
        <charset val="134"/>
      </rPr>
      <t>效益分析：</t>
    </r>
    <r>
      <rPr>
        <sz val="11"/>
        <color theme="1"/>
        <rFont val="仿宋"/>
        <charset val="134"/>
      </rPr>
      <t>主要辐射带动全县36个重点帮扶村及全县监测户可为周边村镇群众提供就业。全面推进乡村振兴，有效发挥帮扶项目资金重点对脱贫人口和监测对象进行带动帮扶，在此基础上，有序带动其他农户发展。</t>
    </r>
    <r>
      <rPr>
        <b/>
        <sz val="11"/>
        <color theme="1"/>
        <rFont val="仿宋"/>
        <charset val="134"/>
      </rPr>
      <t xml:space="preserve">项目预计年均实现收益 </t>
    </r>
    <r>
      <rPr>
        <sz val="11"/>
        <color theme="1"/>
        <rFont val="仿宋"/>
        <charset val="134"/>
      </rPr>
      <t>50（万元）</t>
    </r>
    <r>
      <rPr>
        <b/>
        <sz val="11"/>
        <color theme="1"/>
        <rFont val="仿宋"/>
        <charset val="134"/>
      </rPr>
      <t>项目受益群众户 (户)</t>
    </r>
    <r>
      <rPr>
        <sz val="11"/>
        <color theme="1"/>
        <rFont val="仿宋"/>
        <charset val="134"/>
      </rPr>
      <t>：77户，</t>
    </r>
    <r>
      <rPr>
        <b/>
        <sz val="11"/>
        <color theme="1"/>
        <rFont val="仿宋"/>
        <charset val="134"/>
      </rPr>
      <t>项目受益群众人数</t>
    </r>
    <r>
      <rPr>
        <sz val="11"/>
        <color theme="1"/>
        <rFont val="仿宋"/>
        <charset val="134"/>
      </rPr>
      <t>241人，其中：受益脱贫户数（含监测对象）7户，受益脱贫人数（含监测对象）18人。</t>
    </r>
  </si>
  <si>
    <t>工布江达县乡村振兴局、工布江达县民宗局</t>
  </si>
  <si>
    <t>肖健13658947979，尼玛罗布13989041899</t>
  </si>
  <si>
    <t>中央财政衔接资金1610万元(含少数民族发展资金1184.1万元)、自治区衔接资金290.93万元，市级衔接资金115万元</t>
  </si>
  <si>
    <t>已完工</t>
  </si>
  <si>
    <t>工布江达县巴松措水上漂流旅游建设项目</t>
  </si>
  <si>
    <r>
      <rPr>
        <sz val="11"/>
        <rFont val="仿宋"/>
        <charset val="134"/>
      </rPr>
      <t>统一采购：运动筏20条、运动擅浆30对、运动筏架20台、充气浆板20条、双人充气皮划艇20条、充气独木舟20条、双叶浆150支、单叶浆250支、防水对讲机20部、全防护水上运动干衣200件、运动救生衣200件、漂流鞋200双、水上运动头盔200顶、应急救援用AED除颤仪，心肺复苏模拟人和配套教具5套、水域救援专业绳包和救生圈20个、水域救援充气船2条、30p两冲程外机2台、水域救援浮力拦截索和定锚200米、水域救援专用绳200米、水域救援水下探测仪1台、水域救援夜间照明器5部、水域救援用浆板10条、水域专用电动救生器1条、拉丝浮动码头480平方米、充气空压机2台、河道安全视频影像监控器20台、场地平整790㎡，挖掘机挖一般土方三类土382㎡，夯填土、填方538㎡、自卸汽车运土742㎡、室外排污150m，室外用电200m。</t>
    </r>
    <r>
      <rPr>
        <b/>
        <sz val="11"/>
        <rFont val="仿宋"/>
        <charset val="134"/>
      </rPr>
      <t>可行性：</t>
    </r>
    <r>
      <rPr>
        <sz val="11"/>
        <rFont val="仿宋"/>
        <charset val="134"/>
      </rPr>
      <t>工布江达县巴松措水上漂流旅游建设项目，在该项目基础上，结合青少年研学基地、大型水上赛事、水上运动技能培训、等多种功能业态，形成高原水上体育旅游样板。</t>
    </r>
    <r>
      <rPr>
        <b/>
        <sz val="11"/>
        <rFont val="仿宋"/>
        <charset val="134"/>
      </rPr>
      <t>必要性：</t>
    </r>
    <r>
      <rPr>
        <sz val="11"/>
        <rFont val="仿宋"/>
        <charset val="134"/>
      </rPr>
      <t>以开发水上漂流旅游为盈利点，以组织水域救援培训为专业形象，树立西藏自治区独一无二的水上运动体育旅游示范基地。成为工布江达县的美丽振兴乡村样板项目。</t>
    </r>
    <r>
      <rPr>
        <b/>
        <sz val="11"/>
        <rFont val="仿宋"/>
        <charset val="134"/>
      </rPr>
      <t>经营主体：</t>
    </r>
    <r>
      <rPr>
        <sz val="11"/>
        <rFont val="仿宋"/>
        <charset val="134"/>
      </rPr>
      <t>工布江达县扶贫开发创业投资有限责任公司。</t>
    </r>
    <r>
      <rPr>
        <b/>
        <sz val="11"/>
        <rFont val="仿宋"/>
        <charset val="134"/>
      </rPr>
      <t>效益分析：</t>
    </r>
    <r>
      <rPr>
        <sz val="11"/>
        <rFont val="仿宋"/>
        <charset val="134"/>
      </rPr>
      <t>通过以企业+村集体+群众方式，使群众增收，提供旅游服务岗位10个，带动当地就业人数30—80人。</t>
    </r>
    <r>
      <rPr>
        <b/>
        <sz val="11"/>
        <rFont val="仿宋"/>
        <charset val="134"/>
      </rPr>
      <t>项目预计年均实现收益</t>
    </r>
    <r>
      <rPr>
        <sz val="11"/>
        <rFont val="仿宋"/>
        <charset val="134"/>
      </rPr>
      <t xml:space="preserve"> 20（万元）</t>
    </r>
    <r>
      <rPr>
        <b/>
        <sz val="11"/>
        <rFont val="仿宋"/>
        <charset val="134"/>
      </rPr>
      <t>项目受益群众户 (户)：</t>
    </r>
    <r>
      <rPr>
        <sz val="11"/>
        <rFont val="仿宋"/>
        <charset val="134"/>
      </rPr>
      <t>7137户，</t>
    </r>
    <r>
      <rPr>
        <b/>
        <sz val="11"/>
        <rFont val="仿宋"/>
        <charset val="134"/>
      </rPr>
      <t>项目受益群众人数</t>
    </r>
    <r>
      <rPr>
        <sz val="11"/>
        <rFont val="仿宋"/>
        <charset val="134"/>
      </rPr>
      <t>30596人，其中：受益脱贫户数（含监测对象）1359户，受益脱贫人数（含监测对象）4768人。</t>
    </r>
  </si>
  <si>
    <t>中央财政衔接资金600万元</t>
  </si>
  <si>
    <t>工布江达县肉制品加工厂技术提升改造建设项目</t>
  </si>
  <si>
    <t>巴河产业园</t>
  </si>
  <si>
    <r>
      <rPr>
        <sz val="11"/>
        <rFont val="仿宋"/>
        <charset val="134"/>
      </rPr>
      <t>新建广式烤肠、早餐肠车间615.09㎡、新建红烧猪肉罐头车间762.84㎡、新建牛肉粒和手撕牛肉车间762.84㎡、牛肉干和卤肉车间762.84㎡、总体给排水工程、总体电气工程、1#污水处理池、2#污水处理池、产品销售点改造等。</t>
    </r>
    <r>
      <rPr>
        <b/>
        <sz val="11"/>
        <rFont val="仿宋"/>
        <charset val="134"/>
      </rPr>
      <t>可行性：</t>
    </r>
    <r>
      <rPr>
        <sz val="11"/>
        <rFont val="仿宋"/>
        <charset val="134"/>
      </rPr>
      <t>我县通过充分发挥工布江达县畜牧业资源优势，面向市场需求，突出我县特色，大力发展优质藏香猪、生猪养殖和肉食品深加工，调整优化农业内部结构，对促进农业增效、农民增收，建设新型肉食品企业，提升区域性生猪养殖和肉食品深加工，</t>
    </r>
    <r>
      <rPr>
        <b/>
        <sz val="11"/>
        <rFont val="仿宋"/>
        <charset val="134"/>
      </rPr>
      <t>必要性：</t>
    </r>
    <r>
      <rPr>
        <sz val="11"/>
        <rFont val="仿宋"/>
        <charset val="134"/>
      </rPr>
      <t>我县城乡人民群众生活质量具有重要的意义。我公司本着对藏香猪产业开发的热忱、实干精神以及带动当地农牧民群众增收的决心，依托宝贵的藏香猪资源和林芝全域旅游大环境，全力打造藏香猪产业链，并积极参与到工布江达县产业扶贫攻坚战中，为当地“三岩”易地搬迁群众提供就业岗位。</t>
    </r>
    <r>
      <rPr>
        <b/>
        <sz val="11"/>
        <rFont val="仿宋"/>
        <charset val="134"/>
      </rPr>
      <t>经营主体：</t>
    </r>
    <r>
      <rPr>
        <sz val="11"/>
        <rFont val="仿宋"/>
        <charset val="134"/>
      </rPr>
      <t>工布江达县扶贫开发创业投资有限责任公司。</t>
    </r>
    <r>
      <rPr>
        <b/>
        <sz val="11"/>
        <rFont val="仿宋"/>
        <charset val="134"/>
      </rPr>
      <t>效益分析：</t>
    </r>
    <r>
      <rPr>
        <sz val="11"/>
        <rFont val="仿宋"/>
        <charset val="134"/>
      </rPr>
      <t>该项目以企业+村集体+群众的模式进行。</t>
    </r>
    <r>
      <rPr>
        <b/>
        <sz val="11"/>
        <rFont val="仿宋"/>
        <charset val="134"/>
      </rPr>
      <t>项目预计年均实现收益</t>
    </r>
    <r>
      <rPr>
        <sz val="11"/>
        <rFont val="仿宋"/>
        <charset val="134"/>
      </rPr>
      <t xml:space="preserve"> 80（万元）,</t>
    </r>
    <r>
      <rPr>
        <b/>
        <sz val="11"/>
        <rFont val="仿宋"/>
        <charset val="134"/>
      </rPr>
      <t xml:space="preserve">项目受益群众户 </t>
    </r>
    <r>
      <rPr>
        <sz val="11"/>
        <rFont val="仿宋"/>
        <charset val="134"/>
      </rPr>
      <t>(户)：66户，</t>
    </r>
    <r>
      <rPr>
        <b/>
        <sz val="11"/>
        <rFont val="仿宋"/>
        <charset val="134"/>
      </rPr>
      <t>项目受益群众人数</t>
    </r>
    <r>
      <rPr>
        <sz val="11"/>
        <rFont val="仿宋"/>
        <charset val="134"/>
      </rPr>
      <t>440人，其中：</t>
    </r>
    <r>
      <rPr>
        <b/>
        <sz val="11"/>
        <rFont val="仿宋"/>
        <charset val="134"/>
      </rPr>
      <t>受益脱贫户数（含监测对象）</t>
    </r>
    <r>
      <rPr>
        <sz val="11"/>
        <rFont val="仿宋"/>
        <charset val="134"/>
      </rPr>
      <t>19户，</t>
    </r>
    <r>
      <rPr>
        <b/>
        <sz val="11"/>
        <rFont val="仿宋"/>
        <charset val="134"/>
      </rPr>
      <t>受益脱贫人数（含监测对象）</t>
    </r>
    <r>
      <rPr>
        <sz val="11"/>
        <rFont val="仿宋"/>
        <charset val="134"/>
      </rPr>
      <t>83人。</t>
    </r>
  </si>
  <si>
    <t>中央财政衔接资金1360万元、自治区衔接资金145.05万元、市级衔接资金80万元，</t>
  </si>
  <si>
    <t>工布江达县仔猪入户养殖项目</t>
  </si>
  <si>
    <t>工布江达县（82个村居）</t>
  </si>
  <si>
    <r>
      <rPr>
        <sz val="12"/>
        <color theme="1"/>
        <rFont val="仿宋"/>
        <charset val="134"/>
      </rPr>
      <t>按照《工布江达县打造富民产业仔猪入户养殖增收方案》标准，农户自行出资购买仔猪，根据农户选择补贴方式用于兑现农户养殖补贴（300元/头资金补贴或300元/头饲料补贴），选择资金补贴农户在购买仔猪后的2个月之内将按照300元/头的补贴标准以“一卡通”的方式兑现到群众手中；选择饲料补贴根据饲料加工场生产量2个月之内以300元/头标准发放到农户手中，农户将仔猪育肥至40-50公斤出栏体重标准时，由县动物检疫部门实施检疫检测，相关指标达标后方可销售，农户出现销售困难时，由相关企业按照活重46元/公斤的保底收购价实时收购。</t>
    </r>
    <r>
      <rPr>
        <b/>
        <sz val="12"/>
        <color theme="1"/>
        <rFont val="仿宋"/>
        <charset val="134"/>
      </rPr>
      <t>可行性：</t>
    </r>
    <r>
      <rPr>
        <sz val="12"/>
        <color theme="1"/>
        <rFont val="仿宋"/>
        <charset val="134"/>
      </rPr>
      <t>实施乡村振兴战略为总目标，加快乡村产业发展，促进乡村产业兴旺，坚定不移地走生态优先、绿色发展之路，围绕我县“乡乡有主导，村村有产业，户户有增收”为出发点和落脚点，凝心聚力、攻坚克难，扎实推进全县藏猪产业工作迈上一个新台阶，发掘各乡镇产业发展潜力，最终实现户户增收，打造富民产业，为西藏农牧业稳定发展，推进乡村振兴战略实施提供有力支撑。</t>
    </r>
    <r>
      <rPr>
        <b/>
        <sz val="12"/>
        <color theme="1"/>
        <rFont val="仿宋"/>
        <charset val="134"/>
      </rPr>
      <t>必要性：</t>
    </r>
    <r>
      <rPr>
        <sz val="12"/>
        <color theme="1"/>
        <rFont val="仿宋"/>
        <charset val="134"/>
      </rPr>
      <t>县乡村振兴局和工布江达县扶贫开发创业投资有限责任公司联合各乡镇完成“仔猪入户养殖模式”的重要意义和相关优惠政策及措施的宣传和摸底工作，引导更多群众参与藏猪产业发展，激发散户的藏香猪养殖积极性，实现农户增收、企业增效的双赢模式。</t>
    </r>
    <r>
      <rPr>
        <b/>
        <sz val="12"/>
        <color theme="1"/>
        <rFont val="仿宋"/>
        <charset val="134"/>
      </rPr>
      <t>经营主体：</t>
    </r>
    <r>
      <rPr>
        <sz val="12"/>
        <color theme="1"/>
        <rFont val="仿宋"/>
        <charset val="134"/>
      </rPr>
      <t>工布江达县扶贫开发创业投资有限责任公司。</t>
    </r>
    <r>
      <rPr>
        <b/>
        <sz val="12"/>
        <color theme="1"/>
        <rFont val="仿宋"/>
        <charset val="134"/>
      </rPr>
      <t>效益分析：</t>
    </r>
    <r>
      <rPr>
        <sz val="12"/>
        <color theme="1"/>
        <rFont val="仿宋"/>
        <charset val="134"/>
      </rPr>
      <t>农户养殖的仔猪体重达40-50公斤，相关指标达标后，农户在市场销售出现困难时，</t>
    </r>
    <r>
      <rPr>
        <b/>
        <sz val="11"/>
        <color theme="1"/>
        <rFont val="仿宋"/>
        <charset val="134"/>
      </rPr>
      <t>项目预计年均实现收益</t>
    </r>
    <r>
      <rPr>
        <sz val="11"/>
        <color theme="1"/>
        <rFont val="仿宋"/>
        <charset val="134"/>
      </rPr>
      <t>20（万元），</t>
    </r>
    <r>
      <rPr>
        <b/>
        <sz val="11"/>
        <color theme="1"/>
        <rFont val="仿宋"/>
        <charset val="134"/>
      </rPr>
      <t>项目受益群众户  (户)</t>
    </r>
    <r>
      <rPr>
        <sz val="11"/>
        <color theme="1"/>
        <rFont val="仿宋"/>
        <charset val="134"/>
      </rPr>
      <t>256户，</t>
    </r>
    <r>
      <rPr>
        <b/>
        <sz val="11"/>
        <color theme="1"/>
        <rFont val="仿宋"/>
        <charset val="134"/>
      </rPr>
      <t>项目受益群众人数(人)</t>
    </r>
    <r>
      <rPr>
        <sz val="11"/>
        <color theme="1"/>
        <rFont val="仿宋"/>
        <charset val="134"/>
      </rPr>
      <t>598人，其中：</t>
    </r>
    <r>
      <rPr>
        <b/>
        <sz val="11"/>
        <color theme="1"/>
        <rFont val="仿宋"/>
        <charset val="134"/>
      </rPr>
      <t>受益脱贫户数（含监测对象）</t>
    </r>
    <r>
      <rPr>
        <sz val="11"/>
        <color theme="1"/>
        <rFont val="仿宋"/>
        <charset val="134"/>
      </rPr>
      <t>256户，</t>
    </r>
    <r>
      <rPr>
        <b/>
        <sz val="11"/>
        <color theme="1"/>
        <rFont val="仿宋"/>
        <charset val="134"/>
      </rPr>
      <t>受益脱贫人数（含监测对象）</t>
    </r>
    <r>
      <rPr>
        <sz val="11"/>
        <color theme="1"/>
        <rFont val="仿宋"/>
        <charset val="134"/>
      </rPr>
      <t>598人。</t>
    </r>
  </si>
  <si>
    <t>中央财政衔接资金500万元</t>
  </si>
  <si>
    <t>工布江达县牦牛经济杂交及育肥项目</t>
  </si>
  <si>
    <r>
      <rPr>
        <sz val="10"/>
        <color theme="1"/>
        <rFont val="仿宋"/>
        <charset val="134"/>
      </rPr>
      <t>通过县级指导，乡级管理，村级实施，农户养殖的方式，采购3至6岁犏奶牛，实行入户养殖，培育牦牛经济杂交；采购牦牛（犊牛），实行入户养殖，成年后交由企业集中育肥，进行销售，收益由村集体牵头，实行申报制度，继续投入到产业发展中。</t>
    </r>
    <r>
      <rPr>
        <b/>
        <sz val="10"/>
        <color theme="1"/>
        <rFont val="仿宋"/>
        <charset val="134"/>
      </rPr>
      <t>可行性</t>
    </r>
    <r>
      <rPr>
        <sz val="10"/>
        <color theme="1"/>
        <rFont val="仿宋"/>
        <charset val="134"/>
      </rPr>
      <t>：本项目的建设符合国家、自治区产业调整规划思路，符合《西藏高原特色农产品基地建设规划》中提出的“绿色、精品、高端”的发展路线和“因地制宜、提质增效、科学发展”的原则，政策扶持有保障。近年来，国家不断加大对专业养殖大户、家庭农场和农民合作社等新型农业经营主体的支持力度，实行新增补贴向专业大户、家庭农场和农民合作社倾斜政策。</t>
    </r>
    <r>
      <rPr>
        <b/>
        <sz val="10"/>
        <color theme="1"/>
        <rFont val="仿宋"/>
        <charset val="134"/>
      </rPr>
      <t>必要性：</t>
    </r>
    <r>
      <rPr>
        <sz val="10"/>
        <color theme="1"/>
        <rFont val="仿宋"/>
        <charset val="134"/>
      </rPr>
      <t>2023年建设重点帮扶村“一村一策”养殖产业需求，结合我县“牦牛高产县”产业发展思路，统筹实施牦牛经济杂交及育肥项目。“十四五”国家重点研发专项“牦牛产业关键技术研究与应用示范”项目进展，西藏将推进农牧业5大科技专项。</t>
    </r>
    <r>
      <rPr>
        <b/>
        <sz val="10"/>
        <color theme="1"/>
        <rFont val="仿宋"/>
        <charset val="134"/>
      </rPr>
      <t>经营主体</t>
    </r>
    <r>
      <rPr>
        <sz val="10"/>
        <color theme="1"/>
        <rFont val="仿宋"/>
        <charset val="134"/>
      </rPr>
      <t>：工布江达县扶贫开发创业投资有限责任公司。</t>
    </r>
    <r>
      <rPr>
        <b/>
        <sz val="10"/>
        <color theme="1"/>
        <rFont val="仿宋"/>
        <charset val="134"/>
      </rPr>
      <t>效益分析</t>
    </r>
    <r>
      <rPr>
        <sz val="10"/>
        <color theme="1"/>
        <rFont val="仿宋"/>
        <charset val="134"/>
      </rPr>
      <t>：通过县级指导，乡级管理，村级实施，农户养殖的方式进行入户养殖，由政府采购牦牛，选取有意愿、有能力的农户实施入户养殖，利用农户丰富的草场资源，开展母畜养殖，集中受孕。</t>
    </r>
    <r>
      <rPr>
        <b/>
        <sz val="10"/>
        <color theme="1"/>
        <rFont val="仿宋"/>
        <charset val="134"/>
      </rPr>
      <t>项目预计年均实现收益</t>
    </r>
    <r>
      <rPr>
        <sz val="10"/>
        <color theme="1"/>
        <rFont val="仿宋"/>
        <charset val="134"/>
      </rPr>
      <t>50.38（万元），</t>
    </r>
    <r>
      <rPr>
        <b/>
        <sz val="10"/>
        <color theme="1"/>
        <rFont val="仿宋"/>
        <charset val="134"/>
      </rPr>
      <t>项目受益群众户  (户)</t>
    </r>
    <r>
      <rPr>
        <sz val="10"/>
        <color theme="1"/>
        <rFont val="仿宋"/>
        <charset val="134"/>
      </rPr>
      <t>256户，</t>
    </r>
    <r>
      <rPr>
        <b/>
        <sz val="10"/>
        <color theme="1"/>
        <rFont val="仿宋"/>
        <charset val="134"/>
      </rPr>
      <t>项目受益群众人数(人)</t>
    </r>
    <r>
      <rPr>
        <sz val="10"/>
        <color theme="1"/>
        <rFont val="仿宋"/>
        <charset val="134"/>
      </rPr>
      <t>598人，其中：</t>
    </r>
    <r>
      <rPr>
        <b/>
        <sz val="10"/>
        <color theme="1"/>
        <rFont val="仿宋"/>
        <charset val="134"/>
      </rPr>
      <t>受益脱贫户数（含监测对象）</t>
    </r>
    <r>
      <rPr>
        <sz val="10"/>
        <color theme="1"/>
        <rFont val="仿宋"/>
        <charset val="134"/>
      </rPr>
      <t>256户，</t>
    </r>
    <r>
      <rPr>
        <b/>
        <sz val="10"/>
        <color theme="1"/>
        <rFont val="仿宋"/>
        <charset val="134"/>
      </rPr>
      <t>受益脱贫人数（含监测对象）</t>
    </r>
    <r>
      <rPr>
        <sz val="10"/>
        <color theme="1"/>
        <rFont val="仿宋"/>
        <charset val="134"/>
      </rPr>
      <t>598人。</t>
    </r>
  </si>
  <si>
    <t>中央财政衔接资金749万元、自治区衔接资金100万元，市衔接资金830.57万元</t>
  </si>
  <si>
    <t>补贴类</t>
  </si>
  <si>
    <t>工布江达县村庄人畜分离建设项目</t>
  </si>
  <si>
    <r>
      <rPr>
        <sz val="11"/>
        <color theme="1"/>
        <rFont val="仿宋"/>
        <charset val="134"/>
      </rPr>
      <t>面向全县9个乡镇，错高乡、朱拉乡、巴河镇、仲莎乡、工布江达镇、江达乡、金达镇、娘蒲乡、加兴乡，对急需解决人畜分离，提升村庄人居环境的村庄，按照自治区人畜分离相关要求和补贴标准，可根据群众自身养殖需求及村庄规划扩大人畜分离设施建设面积，超出面积费用自筹。</t>
    </r>
    <r>
      <rPr>
        <b/>
        <sz val="11"/>
        <color theme="1"/>
        <rFont val="仿宋"/>
        <charset val="134"/>
      </rPr>
      <t>可行性：</t>
    </r>
    <r>
      <rPr>
        <sz val="11"/>
        <color theme="1"/>
        <rFont val="仿宋"/>
        <charset val="134"/>
      </rPr>
      <t>通过实施人畜分离、集中建圈、科学养殖，大力发展畜禽适度规模养殖，推进乡村人居环境整治工作，确保建设环境优美、宜居宜业美丽乡村的同时又能推进畜牧产业发展，增加农民收入。坚持以人畜分离、集中建圈、科学饲养、培育产业为目标，通过科学规划、政策支持、主体培育、发动群众等手段，实现农村畜禽养殖方式有效转变，努力改善农村环境，提高生活质量，发展壮大畜牧产业，努力建设生态宜居、环境优美的社会主义新农村。</t>
    </r>
    <r>
      <rPr>
        <b/>
        <sz val="11"/>
        <color theme="1"/>
        <rFont val="仿宋"/>
        <charset val="134"/>
      </rPr>
      <t>必要性：</t>
    </r>
    <r>
      <rPr>
        <sz val="11"/>
        <color theme="1"/>
        <rFont val="仿宋"/>
        <charset val="134"/>
      </rPr>
      <t>人畜混居一直以来都是我县乡村环境脏乱差的主要原因之一，牲畜粪便成堆、屎尿味刺鼻，农户及牲畜疾病发生概率较高。根据“产业兴旺、生态宜居、乡风文明、治理有效、生活富裕”乡村振兴的总体要求，为显著改善脏乱差环境，全面加快人居环境整治提升，着力改造农村牲畜养殖圈舍，减少疾病感染，本项目通过对人居环境整治和村容村貌提升的处理，可以有效地改善农村居民生活环境，提升生活质量。因此，改善农村人居环境，是在农村地区建设美丽乡村的具体行动，也是建设生态宜居美丽乡村的重要工作。</t>
    </r>
    <r>
      <rPr>
        <b/>
        <sz val="11"/>
        <color theme="1"/>
        <rFont val="仿宋"/>
        <charset val="134"/>
      </rPr>
      <t>经营主体：</t>
    </r>
    <r>
      <rPr>
        <sz val="11"/>
        <color theme="1"/>
        <rFont val="仿宋"/>
        <charset val="134"/>
      </rPr>
      <t>当地群众，</t>
    </r>
    <r>
      <rPr>
        <b/>
        <sz val="11"/>
        <color theme="1"/>
        <rFont val="仿宋"/>
        <charset val="134"/>
      </rPr>
      <t>效益分析：</t>
    </r>
    <r>
      <rPr>
        <sz val="11"/>
        <color theme="1"/>
        <rFont val="仿宋"/>
        <charset val="134"/>
      </rPr>
      <t>人畜分离改造工程的实施,不仅可以帮助村民改变生活环境、倡导文明的生活方式,还能借助良好的生态环境、独特的自然风光,开展美丽乡村建设、发展乡村旅游,帮助更多的老百姓过上富裕、幸福、文明、健康的高品质生活,分离出一个更加美丽的新农村。</t>
    </r>
    <r>
      <rPr>
        <b/>
        <sz val="11"/>
        <color theme="1"/>
        <rFont val="仿宋"/>
        <charset val="134"/>
      </rPr>
      <t>项目受益群众户(户)：</t>
    </r>
    <r>
      <rPr>
        <sz val="11"/>
        <color theme="1"/>
        <rFont val="仿宋"/>
        <charset val="134"/>
      </rPr>
      <t>4818户，</t>
    </r>
    <r>
      <rPr>
        <b/>
        <sz val="11"/>
        <color theme="1"/>
        <rFont val="仿宋"/>
        <charset val="134"/>
      </rPr>
      <t>项目受益群众人数</t>
    </r>
    <r>
      <rPr>
        <sz val="11"/>
        <color theme="1"/>
        <rFont val="仿宋"/>
        <charset val="134"/>
      </rPr>
      <t>24090人，其中：</t>
    </r>
    <r>
      <rPr>
        <b/>
        <sz val="11"/>
        <color theme="1"/>
        <rFont val="仿宋"/>
        <charset val="134"/>
      </rPr>
      <t>受益脱贫户数（含监测对象</t>
    </r>
    <r>
      <rPr>
        <sz val="11"/>
        <color theme="1"/>
        <rFont val="仿宋"/>
        <charset val="134"/>
      </rPr>
      <t>）938户，</t>
    </r>
    <r>
      <rPr>
        <b/>
        <sz val="11"/>
        <color theme="1"/>
        <rFont val="仿宋"/>
        <charset val="134"/>
      </rPr>
      <t>受益脱贫人数（含监测对象）</t>
    </r>
    <r>
      <rPr>
        <sz val="11"/>
        <color theme="1"/>
        <rFont val="仿宋"/>
        <charset val="134"/>
      </rPr>
      <t>4690人。</t>
    </r>
  </si>
  <si>
    <t>武宁18708046668</t>
  </si>
  <si>
    <t>中央财政衔接资金2722.65万元、自治区衔接资金1860万元、市级财政衔接资金473.35万元、</t>
  </si>
  <si>
    <t>(二)小型公益性基础设施类</t>
  </si>
  <si>
    <t>工布江达县巴河镇叮当村整村提升改造项目（二期）</t>
  </si>
  <si>
    <t xml:space="preserve">
叮当村</t>
  </si>
  <si>
    <t>新建打麦场230.76平方米、综合服务卡点装修45.02平方米、绿色储蓄银行装修、人居环境整治工程及其他附属工程。</t>
  </si>
  <si>
    <t>中央财政衔接资金144万元、自治区衔接资金3.37万元</t>
  </si>
  <si>
    <t>工布江达县江达乡吾路岗村水源维修项目</t>
  </si>
  <si>
    <t>吾路岗村</t>
  </si>
  <si>
    <t>取水口改造工程1项、备用取水口改造工程1项、给水工程1项、围堰工程长20m，高1.5m，</t>
  </si>
  <si>
    <t>中央财政衔接资金94.15万元、自治区衔接资金23.54万元</t>
  </si>
  <si>
    <t>工布江达县巴河镇朗色村人居环境提升改造项目</t>
  </si>
  <si>
    <t>朗色村</t>
  </si>
  <si>
    <t>水泥混泥土路面1282.7平方米、砂砾石换填工程45平方米、培土路肩工程175.5平方米、波形护栏工程32米、土方工程191立方米及人居环境整治工程。</t>
  </si>
  <si>
    <t>中央财政衔接资金240万元、自治区衔接资金59.61万元</t>
  </si>
  <si>
    <t>工布江达县加兴乡加色村桥梁建设项</t>
  </si>
  <si>
    <t>加色村</t>
  </si>
  <si>
    <t>新建大桥1座，1-40m预应力砼小箱梁桥，桥面总宽为8.5m及相关附属设施。</t>
  </si>
  <si>
    <t>工布江达县发改委</t>
  </si>
  <si>
    <t>陶启文13989946783</t>
  </si>
  <si>
    <t>中央财政衔接资金(以工代赈)362万元</t>
  </si>
  <si>
    <t>已完成80%工程量</t>
  </si>
  <si>
    <t>工布江达县金达镇雪村村庄道路硬化工程项目</t>
  </si>
  <si>
    <t>雪村</t>
  </si>
  <si>
    <t>土石方工程3462.81㎡，道路硬化4928.28㎡。</t>
  </si>
  <si>
    <t>中央财政衔接资金(以工代赈)149万元</t>
  </si>
  <si>
    <t>工布江达县仲莎乡仲莎行政村农田灌溉提升工程</t>
  </si>
  <si>
    <t>仲莎村</t>
  </si>
  <si>
    <t>新建混泥土沟渠979.4㎡，拆除原混泥土沟渠2128m，C30混泥盖板8.38㎡，池闸坝2座，金属结构设备及安装工程相关附属设施。</t>
  </si>
  <si>
    <t>中央财政衔接资金(以工代赈)177万元</t>
  </si>
  <si>
    <t>工布江达县朱拉乡波村村庄道路硬化项目</t>
  </si>
  <si>
    <t>波村</t>
  </si>
  <si>
    <t>新建道路工程1项，土石方工程3790.8㎡，车行道5137.52㎡，入户硬化3048.3㎡，过路管涵10m，新建变压器1台，取水工程1项，管道工程1项，背水台43座，50㎡蓄水池。</t>
  </si>
  <si>
    <t>中央财政衔接资金(以工代赈)357万元</t>
  </si>
  <si>
    <t>巴河镇孜木宗村农田灌溉渠提升项目</t>
  </si>
  <si>
    <t>嘎拉村，孜木宗村</t>
  </si>
  <si>
    <t>嘎拉村：新建主渠1条500m,提升改造支渠6条1295m,分水口24座，孜木宗村：提升改造支渠5条1063m、分水口17个、新建M10浆砌石挡墙2座134m及其附属工程。</t>
  </si>
  <si>
    <t>中央财政衔接资金（以工代赈）</t>
  </si>
  <si>
    <t>（三）宜居宜业和美村庄类</t>
  </si>
  <si>
    <t>工布江达县朱拉乡嘎当村美丽宜居建设项目</t>
  </si>
  <si>
    <t>嘎当村</t>
  </si>
  <si>
    <t>新建公共厕所32.68平方米，排污工程、硬化工程、水源地改造工程、新建太阳能路灯42套、高度6m，维修太阳能路灯25套，垃圾收集6个及其他附属工程。</t>
  </si>
  <si>
    <t>中央财政衔接资金635.17万元、自治区衔接资金254.51万元</t>
  </si>
  <si>
    <t>工布江达县巴河镇堆果村美丽宜居建设项目</t>
  </si>
  <si>
    <t>堆果村</t>
  </si>
  <si>
    <t>饮水提升工程及排污工程、新建村集体经济库房744.76平方米、水泵房及消防水池67.84平方米、新建钢架桥一座、新建公厕、人居环境提升改造、路灯工程及总体附属工程，饮水提升工程及排污工程、人居环境提升改造工程、入户道路硬化945.45平方米及总体附属工程。</t>
  </si>
  <si>
    <t>中央财政衔接资金1006.73万元、自治区衔接资金413.27万元</t>
  </si>
  <si>
    <t>工布江达县工布江达镇孜嘎村美丽宜居建设项目</t>
  </si>
  <si>
    <t>孜嘎村</t>
  </si>
  <si>
    <t>1、新建公厕30㎡，新建主路硬化391.18㎡、新建入户道路硬化1343.23㎡、波形护栏255.17m、室外排水及其他附属工程；2、新建公厕30㎡新建硬化道路38.45㎡、排水明沟553.36m、室外排水及其他附属工程。</t>
  </si>
  <si>
    <t>中央财政衔接资金432.41万元、自治区衔接资金111.2万元</t>
  </si>
  <si>
    <t>工布江达县加兴乡雪朗村美丽宜居建设项目</t>
  </si>
  <si>
    <t>雪朗村</t>
  </si>
  <si>
    <t>破损路面欸修1672.9㎡、新建道路硬化292.82㎡、新建入户道路2114.87㎡、新建公厕45.5㎡、钢架桥31.6m、给排水工程、路灯工程、其他附属工程。</t>
  </si>
  <si>
    <t>中央财政衔接资金654.53万元、自治区衔接资金218.18万元</t>
  </si>
  <si>
    <t>工布江达县金达镇加龙村美丽宜居建设项目</t>
  </si>
  <si>
    <t>加龙村</t>
  </si>
  <si>
    <t>新建钢筋混泥土桥梁1座、卫生间2座、入户道路硬化1907.36㎡、灌溉水渠2759.66m，挡墙301.98m,牲畜通道5500m、植草砖613.26㎡，人居环境整治提升工程、排污工程、给水提升工程及其他附属工程、排污工程、给水提升工程及其他附属工程。</t>
  </si>
  <si>
    <t>中央财政衔接资金1457.61万元、自治区衔接资金541.95万元（含少数民族发展资金541.95万元）</t>
  </si>
  <si>
    <t>工布江达县金达镇强洛村美丽宜居建设项目</t>
  </si>
  <si>
    <t>强洛村</t>
  </si>
  <si>
    <r>
      <rPr>
        <b/>
        <sz val="11"/>
        <rFont val="仿宋"/>
        <charset val="134"/>
      </rPr>
      <t>强洛村：</t>
    </r>
    <r>
      <rPr>
        <sz val="11"/>
        <rFont val="仿宋"/>
        <charset val="134"/>
      </rPr>
      <t>新建村主路支路2294.88平方米、连接路3307.5平方米，入户道路硬化3779.43平方米，混凝土道路翻新5697.75平方米、污水工程1项，饮水提升改造1项，农资仓库186.14平方米等其他附属设施，</t>
    </r>
    <r>
      <rPr>
        <b/>
        <sz val="11"/>
        <rFont val="仿宋"/>
        <charset val="134"/>
      </rPr>
      <t>仲堆村：</t>
    </r>
    <r>
      <rPr>
        <sz val="11"/>
        <rFont val="仿宋"/>
        <charset val="134"/>
      </rPr>
      <t>新建村主路支路3080.96平方米，污水工程1项，饮水提升改造项目1项，农资仓库186.14平方米，公厕49.68平方米等其他附属设施。</t>
    </r>
  </si>
  <si>
    <t>中央财政衔接资金1796.17万元、自治区衔接资金479.43万元（含少数民族发展资金156.67万元）、县级衔接资金251.8万元</t>
  </si>
  <si>
    <t>工布江达县娘蒲乡拉如村美丽宜居建设项目</t>
  </si>
  <si>
    <t>拉如村</t>
  </si>
  <si>
    <t>牲畜通道3823m,人行道及入户路硬化8833.56㎡，人行道增画停车线1740m，村庄道路32252.7㎡，给水设施提升1项，排水处理设施建设及其他附属工程。</t>
  </si>
  <si>
    <t>中央财政衔接资金2051.93万元,中央财政农村综合改革转移支付资金110万元、自治区衔接资金176.82万元、市级厕所革命资金0.4万元，县级衔接资金500万元</t>
  </si>
  <si>
    <t>工布江达县朱拉乡坝村美丽宜居建设项目</t>
  </si>
  <si>
    <t>坝村</t>
  </si>
  <si>
    <t>新建公共厕所32.68平方米，改造原有公厕10.4平方米、排污工程，主路破除修护881平方米及其他配套附属工程。</t>
  </si>
  <si>
    <t>中央财政衔接资金329.34万元、自治区衔接资金48.97万元</t>
  </si>
  <si>
    <t>工布江达县巴河镇拉如村美丽宜居建设项目</t>
  </si>
  <si>
    <t>道路加宽1540.25平方米，道路破除恢复1553平方米，管网工程1项，垃圾转运房99.84平方米，公共厕所1建筑面积38.29平方米，公共厕所2建筑面积62.4平方米，通透式围墙465.1米，钢丝网围墙2161.5米及其他附属工程。</t>
  </si>
  <si>
    <t>中央财政衔接资金594.69万元、自治区衔接资金296.77万元</t>
  </si>
  <si>
    <t>工布江达县金达镇旁村美丽宜居建设项目</t>
  </si>
  <si>
    <t>旁村</t>
  </si>
  <si>
    <r>
      <rPr>
        <b/>
        <sz val="11"/>
        <rFont val="仿宋"/>
        <charset val="134"/>
      </rPr>
      <t>1、旁村：</t>
    </r>
    <r>
      <rPr>
        <sz val="11"/>
        <rFont val="仿宋"/>
        <charset val="134"/>
      </rPr>
      <t>新建太阳能路灯46套，饮水点改造、污水管网改造其他附属工程；</t>
    </r>
    <r>
      <rPr>
        <b/>
        <sz val="11"/>
        <rFont val="仿宋"/>
        <charset val="134"/>
      </rPr>
      <t>2、尼比村：</t>
    </r>
    <r>
      <rPr>
        <sz val="11"/>
        <rFont val="仿宋"/>
        <charset val="134"/>
      </rPr>
      <t>新建太阳能路灯46套，饮水点改造，污水管网改造及其他附属工程，路面硬化7099.6㎡及其他附属工程。</t>
    </r>
  </si>
  <si>
    <t>中央财政衔接资金811.35万元、自治区衔接资金311.72万元</t>
  </si>
  <si>
    <t>工布江达县金达镇新生村美丽宜居建设项目</t>
  </si>
  <si>
    <t>新生村</t>
  </si>
  <si>
    <t>新生村道路硬化2478.53平方米、入户路硬化435平方米、路灯、排污工程、人居环境提升、饮水工程、雪村入户路硬化1994.15平方米、路灯工程40盏、排污工程、人居环境提升工程、饮水工程等附属工程。</t>
  </si>
  <si>
    <t>中央财政衔接资金693万元、自治区衔接资金272.73万元</t>
  </si>
  <si>
    <t>工布江达县娘蒲乡吴朗村美丽宜居建设项目</t>
  </si>
  <si>
    <t>吴朗村</t>
  </si>
  <si>
    <t>新建入户道路6749.82平方米、新建主道硬化10662.63平方米、村内亮化工程、新建三座钢架桥，给排水及其他附属设施工程，村内亮化工程，新建三座钢架桥，给排水及其他附属设施工程。</t>
  </si>
  <si>
    <t>中央财政衔接资金1659.44万元，中央财政农村综合改革转移支付资金121万元、自治区衔接资金548.19万元，市级衔接资金63.73万元</t>
  </si>
  <si>
    <t>工布江达县加兴乡罗马林村美丽宜居建设项目</t>
  </si>
  <si>
    <t>罗马林村</t>
  </si>
  <si>
    <r>
      <rPr>
        <b/>
        <sz val="11"/>
        <rFont val="仿宋"/>
        <charset val="134"/>
      </rPr>
      <t>行政村：</t>
    </r>
    <r>
      <rPr>
        <sz val="11"/>
        <rFont val="仿宋"/>
        <charset val="134"/>
      </rPr>
      <t>路面破损维修3529.3平方米、新建主道路599.46平方米、新建入户道路327.46平方米，新建挡土墙67米及其他附属工程，</t>
    </r>
    <r>
      <rPr>
        <b/>
        <sz val="11"/>
        <rFont val="仿宋"/>
        <charset val="134"/>
      </rPr>
      <t>自然村：</t>
    </r>
    <r>
      <rPr>
        <sz val="11"/>
        <rFont val="仿宋"/>
        <charset val="134"/>
      </rPr>
      <t>路面破损维修452.88平方米，挡土墙115米及其他附属工程。</t>
    </r>
  </si>
  <si>
    <t>中央财政衔接资金745.94万元，自治区衔接资金63.73万元，市级77.07万元</t>
  </si>
  <si>
    <t>工布江达县巴河镇孜木宗村美丽宜居建设项目</t>
  </si>
  <si>
    <t>孜木宗村</t>
  </si>
  <si>
    <r>
      <rPr>
        <b/>
        <sz val="11"/>
        <rFont val="仿宋"/>
        <charset val="134"/>
      </rPr>
      <t>孜木宗村：</t>
    </r>
    <r>
      <rPr>
        <sz val="11"/>
        <rFont val="仿宋"/>
        <charset val="134"/>
      </rPr>
      <t>入户道路2173.97平方米，水渠维修689.39米，饮用水提升、排污及其他附属工程；</t>
    </r>
    <r>
      <rPr>
        <b/>
        <sz val="11"/>
        <rFont val="仿宋"/>
        <charset val="134"/>
      </rPr>
      <t>噶拉村：</t>
    </r>
    <r>
      <rPr>
        <sz val="11"/>
        <rFont val="仿宋"/>
        <charset val="134"/>
      </rPr>
      <t>新建公厕44.12平方米、入户道路2609.8平方米，新增停车场240平方米，新建农副产品展示厅1栋，薰衣草园观景台1座，应用水提升、排污及附属工程。</t>
    </r>
  </si>
  <si>
    <t>中央财政衔接资金727.06万元，自治区衔接资金110.14万元，市级262.78万元</t>
  </si>
  <si>
    <t>工布江达县2022年-2023年度农牧民新风貌行动奖补资金项目</t>
  </si>
  <si>
    <t>支持乡村治理各项工作，用于开展树立农牧民新风貌行动，按照《林芝市树立农牧民新风貌行动奖补资金使用支持方向》通知要求，制定符合本乡镇村庄实施方案。</t>
  </si>
  <si>
    <t>自治区级绩效奖励资金210万元，市级财政衔接资金80万元</t>
  </si>
  <si>
    <t>（四）人居环境整治类</t>
  </si>
  <si>
    <t>工布江达县江达乡太昭村巩固提升建设项目</t>
  </si>
  <si>
    <t>太昭村</t>
  </si>
  <si>
    <t>改造仿木防护栏1263.95m，新建仿木防护栏676.4m，入户路硬化2531.33㎡，排水边沟261.7m，护坡78.32m，给水设施提升1项，污水处理设施建设1项，零星工程及其他附属工程。</t>
  </si>
  <si>
    <t>中央财政衔接资金937.54万元、自治区衔接资金312.51万元</t>
  </si>
  <si>
    <t>工布江达县巴河镇秀巴村巩固提升建设项目</t>
  </si>
  <si>
    <t>秀巴村</t>
  </si>
  <si>
    <t>维修路灯31盏、排污工程1项、人居环境整治工程1625m。</t>
  </si>
  <si>
    <t>中央财政衔接资金75万元、自治区衔接资金24.95万元</t>
  </si>
  <si>
    <t>工布江达县农村生活垃圾清运项目</t>
  </si>
  <si>
    <t>工布江达县9个乡镇</t>
  </si>
  <si>
    <t>每个自然村设置一个垃圾收集点，做到及时、规范处理现有垃圾；建立农牧区环境卫生管理长效机制，实现村容乡貌整洁卫生。保洁人员每天定时收集垃圾，并将垃圾运至垃圾集中点；村垃圾收集点的垃圾必须及时清运，保持不产生异味，不滋生蚊蝇，对周围环境不造成二次污染。</t>
  </si>
  <si>
    <t>市级财政衔接资金</t>
  </si>
  <si>
    <t>（五）生态岗位补助类</t>
  </si>
  <si>
    <t>生态脱贫岗位人员补助</t>
  </si>
  <si>
    <t>81个行政村</t>
  </si>
  <si>
    <t>关于下达2023年中央林业草原生态保护恢复资金（生态护林员岗位）</t>
  </si>
  <si>
    <t>林芝市生态保护环境工布江达县分局</t>
  </si>
  <si>
    <t>何松18108940988</t>
  </si>
  <si>
    <t>中央林业草原生态保护恢复资金</t>
  </si>
  <si>
    <t>（六）农牧民技能培训类</t>
  </si>
  <si>
    <t>农牧民实用技能培训</t>
  </si>
  <si>
    <t>根据西藏自治区人力资源和社会保障厅、西藏自治区财政厅2018年11月23日印发的《西藏自治区职业培训补贴资金使用管理实施细则（试行）》（藏人社发[2018]157号文件），组织650名脱贫户及监测户群众培训，培训主要内容为农民合作社建设管理、农业与乡村旅游、牲畜常见疾病预防、大棚蔬菜种植病害防治。</t>
  </si>
  <si>
    <t>中央财政衔接资金20.5万元、自治区衔接资金8.75万元</t>
  </si>
  <si>
    <t>已完成40%工程量</t>
  </si>
  <si>
    <t>（七）其他类（含：贷款贴息、跨区域就业补助、帮扶车间补助等）</t>
  </si>
  <si>
    <t>工布江达县扶贫贷款贴息</t>
  </si>
  <si>
    <t>工布江达县2022年扶贫贷款贴息资金（含利差补贴）</t>
  </si>
  <si>
    <t>中央财政衔接资金225.38万元</t>
  </si>
  <si>
    <t>工布江达县乡村振兴村庄规划编制</t>
  </si>
  <si>
    <t>根据我县发展规划，联合相关只能部门，以解决村庄“四个不平衡”问题，结合我县村庄实际，制定我县66个村庄详细规划。</t>
  </si>
  <si>
    <t>工布江达县自然资源局</t>
  </si>
  <si>
    <t>李燕15208040006</t>
  </si>
  <si>
    <t>自治区衔接资金660万元，县级配套资金168万元</t>
  </si>
</sst>
</file>

<file path=xl/styles.xml><?xml version="1.0" encoding="utf-8"?>
<styleSheet xmlns="http://schemas.openxmlformats.org/spreadsheetml/2006/main">
  <numFmts count="6">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 numFmtId="176" formatCode="0_ "/>
    <numFmt numFmtId="177" formatCode="yyyy&quot;年&quot;m&quot;月&quot;d&quot;日&quot;;@"/>
  </numFmts>
  <fonts count="36">
    <font>
      <sz val="11"/>
      <color theme="1"/>
      <name val="宋体"/>
      <charset val="134"/>
      <scheme val="minor"/>
    </font>
    <font>
      <sz val="11"/>
      <name val="宋体"/>
      <charset val="134"/>
    </font>
    <font>
      <sz val="18"/>
      <name val="宋体"/>
      <charset val="134"/>
    </font>
    <font>
      <sz val="28"/>
      <name val="方正小标宋简体"/>
      <charset val="134"/>
    </font>
    <font>
      <b/>
      <sz val="11"/>
      <name val="宋体"/>
      <charset val="134"/>
    </font>
    <font>
      <b/>
      <sz val="12"/>
      <name val="仿宋"/>
      <charset val="134"/>
    </font>
    <font>
      <b/>
      <sz val="12"/>
      <color rgb="FFFF0000"/>
      <name val="仿宋"/>
      <charset val="134"/>
    </font>
    <font>
      <sz val="11"/>
      <color theme="1"/>
      <name val="仿宋"/>
      <charset val="134"/>
    </font>
    <font>
      <sz val="10"/>
      <color theme="1"/>
      <name val="仿宋"/>
      <charset val="134"/>
    </font>
    <font>
      <sz val="11"/>
      <name val="仿宋"/>
      <charset val="134"/>
    </font>
    <font>
      <sz val="12"/>
      <color theme="1"/>
      <name val="仿宋"/>
      <charset val="134"/>
    </font>
    <font>
      <b/>
      <sz val="11"/>
      <name val="仿宋"/>
      <charset val="134"/>
    </font>
    <font>
      <b/>
      <sz val="11"/>
      <color rgb="FFFF0000"/>
      <name val="宋体"/>
      <charset val="134"/>
    </font>
    <font>
      <i/>
      <sz val="11"/>
      <color rgb="FF7F7F7F"/>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sz val="11"/>
      <color rgb="FF000000"/>
      <name val="宋体"/>
      <charset val="134"/>
    </font>
    <font>
      <sz val="11"/>
      <color rgb="FF006100"/>
      <name val="宋体"/>
      <charset val="0"/>
      <scheme val="minor"/>
    </font>
    <font>
      <sz val="11"/>
      <color rgb="FF3F3F76"/>
      <name val="宋体"/>
      <charset val="0"/>
      <scheme val="minor"/>
    </font>
    <font>
      <u/>
      <sz val="11"/>
      <color rgb="FF0000FF"/>
      <name val="宋体"/>
      <charset val="0"/>
      <scheme val="minor"/>
    </font>
    <font>
      <sz val="11"/>
      <color rgb="FFFF0000"/>
      <name val="宋体"/>
      <charset val="0"/>
      <scheme val="minor"/>
    </font>
    <font>
      <u/>
      <sz val="11"/>
      <color rgb="FF80008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FA7D00"/>
      <name val="宋体"/>
      <charset val="0"/>
      <scheme val="minor"/>
    </font>
    <font>
      <b/>
      <sz val="11"/>
      <color theme="1"/>
      <name val="宋体"/>
      <charset val="0"/>
      <scheme val="minor"/>
    </font>
    <font>
      <b/>
      <sz val="11"/>
      <color rgb="FF3F3F3F"/>
      <name val="宋体"/>
      <charset val="0"/>
      <scheme val="minor"/>
    </font>
    <font>
      <b/>
      <sz val="11"/>
      <color rgb="FFFFFFFF"/>
      <name val="宋体"/>
      <charset val="0"/>
      <scheme val="minor"/>
    </font>
    <font>
      <sz val="11"/>
      <color rgb="FFFA7D00"/>
      <name val="宋体"/>
      <charset val="0"/>
      <scheme val="minor"/>
    </font>
    <font>
      <sz val="11"/>
      <color rgb="FF9C6500"/>
      <name val="宋体"/>
      <charset val="0"/>
      <scheme val="minor"/>
    </font>
    <font>
      <b/>
      <sz val="11"/>
      <color theme="1"/>
      <name val="仿宋"/>
      <charset val="134"/>
    </font>
    <font>
      <b/>
      <sz val="12"/>
      <color theme="1"/>
      <name val="仿宋"/>
      <charset val="134"/>
    </font>
    <font>
      <b/>
      <sz val="10"/>
      <color theme="1"/>
      <name val="仿宋"/>
      <charset val="134"/>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tint="0.599993896298105"/>
        <bgColor indexed="64"/>
      </patternFill>
    </fill>
    <fill>
      <patternFill patternType="solid">
        <fgColor rgb="FFFFC7CE"/>
        <bgColor indexed="64"/>
      </patternFill>
    </fill>
    <fill>
      <patternFill patternType="solid">
        <fgColor rgb="FFC6EFCE"/>
        <bgColor indexed="64"/>
      </patternFill>
    </fill>
    <fill>
      <patternFill patternType="solid">
        <fgColor theme="9" tint="0.799981688894314"/>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8"/>
        <bgColor indexed="64"/>
      </patternFill>
    </fill>
    <fill>
      <patternFill patternType="solid">
        <fgColor rgb="FFF2F2F2"/>
        <bgColor indexed="64"/>
      </patternFill>
    </fill>
    <fill>
      <patternFill patternType="solid">
        <fgColor theme="7" tint="0.399975585192419"/>
        <bgColor indexed="64"/>
      </patternFill>
    </fill>
    <fill>
      <patternFill patternType="solid">
        <fgColor theme="9"/>
        <bgColor indexed="64"/>
      </patternFill>
    </fill>
    <fill>
      <patternFill patternType="solid">
        <fgColor theme="4" tint="0.799981688894314"/>
        <bgColor indexed="64"/>
      </patternFill>
    </fill>
    <fill>
      <patternFill patternType="solid">
        <fgColor rgb="FFA5A5A5"/>
        <bgColor indexed="64"/>
      </patternFill>
    </fill>
    <fill>
      <patternFill patternType="solid">
        <fgColor theme="5"/>
        <bgColor indexed="64"/>
      </patternFill>
    </fill>
    <fill>
      <patternFill patternType="solid">
        <fgColor theme="9" tint="0.399975585192419"/>
        <bgColor indexed="64"/>
      </patternFill>
    </fill>
    <fill>
      <patternFill patternType="solid">
        <fgColor theme="4"/>
        <bgColor indexed="64"/>
      </patternFill>
    </fill>
    <fill>
      <patternFill patternType="solid">
        <fgColor rgb="FFFFEB9C"/>
        <bgColor indexed="64"/>
      </patternFill>
    </fill>
    <fill>
      <patternFill patternType="solid">
        <fgColor theme="6"/>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7"/>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alignment vertical="center"/>
    </xf>
    <xf numFmtId="42" fontId="0" fillId="0" borderId="0" applyFont="0" applyFill="0" applyBorder="0" applyAlignment="0" applyProtection="0">
      <alignment vertical="center"/>
    </xf>
    <xf numFmtId="0" fontId="15" fillId="3" borderId="0" applyNumberFormat="0" applyBorder="0" applyAlignment="0" applyProtection="0">
      <alignment vertical="center"/>
    </xf>
    <xf numFmtId="0" fontId="20" fillId="1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4" borderId="0" applyNumberFormat="0" applyBorder="0" applyAlignment="0" applyProtection="0">
      <alignment vertical="center"/>
    </xf>
    <xf numFmtId="0" fontId="17" fillId="8" borderId="0" applyNumberFormat="0" applyBorder="0" applyAlignment="0" applyProtection="0">
      <alignment vertical="center"/>
    </xf>
    <xf numFmtId="43" fontId="0" fillId="0" borderId="0" applyFont="0" applyFill="0" applyBorder="0" applyAlignment="0" applyProtection="0">
      <alignment vertical="center"/>
    </xf>
    <xf numFmtId="0" fontId="16" fillId="13" borderId="0" applyNumberFormat="0" applyBorder="0" applyAlignment="0" applyProtection="0">
      <alignment vertical="center"/>
    </xf>
    <xf numFmtId="0" fontId="21" fillId="0" borderId="0" applyNumberFormat="0" applyFill="0" applyBorder="0" applyAlignment="0" applyProtection="0">
      <alignment vertical="center"/>
    </xf>
    <xf numFmtId="9" fontId="0" fillId="0" borderId="0" applyFont="0" applyFill="0" applyBorder="0" applyAlignment="0" applyProtection="0">
      <alignment vertical="center"/>
    </xf>
    <xf numFmtId="0" fontId="23" fillId="0" borderId="0" applyNumberFormat="0" applyFill="0" applyBorder="0" applyAlignment="0" applyProtection="0">
      <alignment vertical="center"/>
    </xf>
    <xf numFmtId="0" fontId="0" fillId="14" borderId="7" applyNumberFormat="0" applyFont="0" applyAlignment="0" applyProtection="0">
      <alignment vertical="center"/>
    </xf>
    <xf numFmtId="0" fontId="16" fillId="15" borderId="0" applyNumberFormat="0" applyBorder="0" applyAlignment="0" applyProtection="0">
      <alignment vertical="center"/>
    </xf>
    <xf numFmtId="0" fontId="14"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5" fillId="0" borderId="8" applyNumberFormat="0" applyFill="0" applyAlignment="0" applyProtection="0">
      <alignment vertical="center"/>
    </xf>
    <xf numFmtId="0" fontId="26" fillId="0" borderId="8" applyNumberFormat="0" applyFill="0" applyAlignment="0" applyProtection="0">
      <alignment vertical="center"/>
    </xf>
    <xf numFmtId="0" fontId="16" fillId="12" borderId="0" applyNumberFormat="0" applyBorder="0" applyAlignment="0" applyProtection="0">
      <alignment vertical="center"/>
    </xf>
    <xf numFmtId="0" fontId="14" fillId="0" borderId="5" applyNumberFormat="0" applyFill="0" applyAlignment="0" applyProtection="0">
      <alignment vertical="center"/>
    </xf>
    <xf numFmtId="0" fontId="16" fillId="20" borderId="0" applyNumberFormat="0" applyBorder="0" applyAlignment="0" applyProtection="0">
      <alignment vertical="center"/>
    </xf>
    <xf numFmtId="0" fontId="29" fillId="19" borderId="10" applyNumberFormat="0" applyAlignment="0" applyProtection="0">
      <alignment vertical="center"/>
    </xf>
    <xf numFmtId="0" fontId="27" fillId="19" borderId="6" applyNumberFormat="0" applyAlignment="0" applyProtection="0">
      <alignment vertical="center"/>
    </xf>
    <xf numFmtId="0" fontId="30" fillId="23" borderId="11" applyNumberFormat="0" applyAlignment="0" applyProtection="0">
      <alignment vertical="center"/>
    </xf>
    <xf numFmtId="0" fontId="15" fillId="10" borderId="0" applyNumberFormat="0" applyBorder="0" applyAlignment="0" applyProtection="0">
      <alignment vertical="center"/>
    </xf>
    <xf numFmtId="0" fontId="16" fillId="24" borderId="0" applyNumberFormat="0" applyBorder="0" applyAlignment="0" applyProtection="0">
      <alignment vertical="center"/>
    </xf>
    <xf numFmtId="0" fontId="31" fillId="0" borderId="12" applyNumberFormat="0" applyFill="0" applyAlignment="0" applyProtection="0">
      <alignment vertical="center"/>
    </xf>
    <xf numFmtId="0" fontId="28" fillId="0" borderId="9" applyNumberFormat="0" applyFill="0" applyAlignment="0" applyProtection="0">
      <alignment vertical="center"/>
    </xf>
    <xf numFmtId="0" fontId="19" fillId="9" borderId="0" applyNumberFormat="0" applyBorder="0" applyAlignment="0" applyProtection="0">
      <alignment vertical="center"/>
    </xf>
    <xf numFmtId="0" fontId="32" fillId="27" borderId="0" applyNumberFormat="0" applyBorder="0" applyAlignment="0" applyProtection="0">
      <alignment vertical="center"/>
    </xf>
    <xf numFmtId="0" fontId="18" fillId="0" borderId="0">
      <protection locked="0"/>
    </xf>
    <xf numFmtId="0" fontId="15" fillId="17" borderId="0" applyNumberFormat="0" applyBorder="0" applyAlignment="0" applyProtection="0">
      <alignment vertical="center"/>
    </xf>
    <xf numFmtId="0" fontId="16" fillId="26" borderId="0" applyNumberFormat="0" applyBorder="0" applyAlignment="0" applyProtection="0">
      <alignment vertical="center"/>
    </xf>
    <xf numFmtId="0" fontId="15" fillId="22" borderId="0" applyNumberFormat="0" applyBorder="0" applyAlignment="0" applyProtection="0">
      <alignment vertical="center"/>
    </xf>
    <xf numFmtId="0" fontId="15" fillId="29" borderId="0" applyNumberFormat="0" applyBorder="0" applyAlignment="0" applyProtection="0">
      <alignment vertical="center"/>
    </xf>
    <xf numFmtId="0" fontId="15" fillId="30" borderId="0" applyNumberFormat="0" applyBorder="0" applyAlignment="0" applyProtection="0">
      <alignment vertical="center"/>
    </xf>
    <xf numFmtId="0" fontId="15" fillId="32" borderId="0" applyNumberFormat="0" applyBorder="0" applyAlignment="0" applyProtection="0">
      <alignment vertical="center"/>
    </xf>
    <xf numFmtId="0" fontId="16" fillId="28" borderId="0" applyNumberFormat="0" applyBorder="0" applyAlignment="0" applyProtection="0">
      <alignment vertical="center"/>
    </xf>
    <xf numFmtId="0" fontId="16" fillId="33" borderId="0" applyNumberFormat="0" applyBorder="0" applyAlignment="0" applyProtection="0">
      <alignment vertical="center"/>
    </xf>
    <xf numFmtId="0" fontId="15" fillId="31" borderId="0" applyNumberFormat="0" applyBorder="0" applyAlignment="0" applyProtection="0">
      <alignment vertical="center"/>
    </xf>
    <xf numFmtId="0" fontId="15" fillId="7" borderId="0" applyNumberFormat="0" applyBorder="0" applyAlignment="0" applyProtection="0">
      <alignment vertical="center"/>
    </xf>
    <xf numFmtId="0" fontId="16" fillId="18" borderId="0" applyNumberFormat="0" applyBorder="0" applyAlignment="0" applyProtection="0">
      <alignment vertical="center"/>
    </xf>
    <xf numFmtId="0" fontId="15" fillId="16" borderId="0" applyNumberFormat="0" applyBorder="0" applyAlignment="0" applyProtection="0">
      <alignment vertical="center"/>
    </xf>
    <xf numFmtId="0" fontId="16" fillId="6" borderId="0" applyNumberFormat="0" applyBorder="0" applyAlignment="0" applyProtection="0">
      <alignment vertical="center"/>
    </xf>
    <xf numFmtId="0" fontId="16" fillId="21" borderId="0" applyNumberFormat="0" applyBorder="0" applyAlignment="0" applyProtection="0">
      <alignment vertical="center"/>
    </xf>
    <xf numFmtId="0" fontId="15" fillId="5" borderId="0" applyNumberFormat="0" applyBorder="0" applyAlignment="0" applyProtection="0">
      <alignment vertical="center"/>
    </xf>
    <xf numFmtId="0" fontId="16" fillId="25" borderId="0" applyNumberFormat="0" applyBorder="0" applyAlignment="0" applyProtection="0">
      <alignment vertical="center"/>
    </xf>
  </cellStyleXfs>
  <cellXfs count="52">
    <xf numFmtId="0" fontId="0" fillId="0" borderId="0" xfId="0">
      <alignment vertical="center"/>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177" fontId="1" fillId="0" borderId="0" xfId="0" applyNumberFormat="1" applyFont="1" applyFill="1" applyAlignment="1">
      <alignment horizontal="center" vertical="center" wrapText="1"/>
    </xf>
    <xf numFmtId="0" fontId="1" fillId="0" borderId="0" xfId="0" applyNumberFormat="1" applyFont="1" applyFill="1" applyAlignment="1">
      <alignment horizontal="center" vertical="center" wrapText="1"/>
    </xf>
    <xf numFmtId="0" fontId="1" fillId="0" borderId="0" xfId="0" applyFont="1" applyFill="1" applyAlignment="1">
      <alignment horizontal="center" vertical="center"/>
    </xf>
    <xf numFmtId="0" fontId="3" fillId="0" borderId="0" xfId="33" applyNumberFormat="1" applyFont="1" applyFill="1" applyAlignment="1" applyProtection="1">
      <alignment horizontal="center" vertical="center" wrapText="1"/>
    </xf>
    <xf numFmtId="0" fontId="4" fillId="0" borderId="0" xfId="33" applyNumberFormat="1" applyFont="1" applyFill="1" applyBorder="1" applyAlignment="1" applyProtection="1">
      <alignment horizontal="left" vertical="center" wrapText="1"/>
    </xf>
    <xf numFmtId="0" fontId="4" fillId="0" borderId="0" xfId="33" applyNumberFormat="1" applyFont="1" applyFill="1" applyBorder="1" applyAlignment="1" applyProtection="1">
      <alignment horizontal="center" vertical="center" wrapText="1"/>
    </xf>
    <xf numFmtId="0" fontId="4" fillId="2" borderId="0" xfId="33" applyNumberFormat="1" applyFont="1" applyFill="1" applyBorder="1" applyAlignment="1" applyProtection="1">
      <alignment horizontal="center" vertical="center" wrapText="1"/>
    </xf>
    <xf numFmtId="0" fontId="5" fillId="0" borderId="1" xfId="33" applyNumberFormat="1" applyFont="1" applyFill="1" applyBorder="1" applyAlignment="1" applyProtection="1">
      <alignment horizontal="center" vertical="center" wrapText="1"/>
    </xf>
    <xf numFmtId="0" fontId="5" fillId="0" borderId="1" xfId="0" applyNumberFormat="1" applyFont="1" applyFill="1" applyBorder="1" applyAlignment="1">
      <alignment horizontal="center" vertical="center" wrapText="1"/>
    </xf>
    <xf numFmtId="0" fontId="5" fillId="0" borderId="2" xfId="33" applyNumberFormat="1" applyFont="1" applyFill="1" applyBorder="1" applyAlignment="1" applyProtection="1">
      <alignment horizontal="center" vertical="center" wrapText="1"/>
    </xf>
    <xf numFmtId="0" fontId="5" fillId="2" borderId="1" xfId="33" applyNumberFormat="1" applyFont="1" applyFill="1" applyBorder="1" applyAlignment="1" applyProtection="1">
      <alignment horizontal="center" vertical="center" wrapText="1"/>
    </xf>
    <xf numFmtId="0" fontId="5" fillId="0" borderId="3" xfId="33" applyNumberFormat="1" applyFont="1" applyFill="1" applyBorder="1" applyAlignment="1" applyProtection="1">
      <alignment horizontal="center" vertical="center" wrapText="1"/>
    </xf>
    <xf numFmtId="0" fontId="4" fillId="0" borderId="1" xfId="33" applyNumberFormat="1" applyFont="1" applyFill="1" applyBorder="1" applyAlignment="1" applyProtection="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7" fillId="2" borderId="1" xfId="0" applyNumberFormat="1" applyFont="1" applyFill="1" applyBorder="1" applyAlignment="1">
      <alignment horizontal="center" vertical="center" wrapText="1"/>
    </xf>
    <xf numFmtId="176" fontId="9" fillId="2" borderId="1" xfId="0" applyNumberFormat="1" applyFont="1" applyFill="1" applyBorder="1" applyAlignment="1">
      <alignment horizontal="center" vertical="center" wrapText="1"/>
    </xf>
    <xf numFmtId="0" fontId="11" fillId="2" borderId="1" xfId="0"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0" fontId="11" fillId="2" borderId="1" xfId="0" applyNumberFormat="1" applyFont="1" applyFill="1" applyBorder="1" applyAlignment="1">
      <alignment horizontal="center" vertical="center" wrapText="1"/>
    </xf>
    <xf numFmtId="0" fontId="12" fillId="2" borderId="1" xfId="0" applyFont="1" applyFill="1" applyBorder="1" applyAlignment="1">
      <alignment horizontal="center" vertical="center" wrapText="1"/>
    </xf>
    <xf numFmtId="177" fontId="9" fillId="2" borderId="1" xfId="0" applyNumberFormat="1" applyFont="1" applyFill="1" applyBorder="1" applyAlignment="1">
      <alignment horizontal="center" vertical="center" wrapText="1"/>
    </xf>
    <xf numFmtId="10" fontId="4" fillId="2" borderId="0" xfId="33" applyNumberFormat="1" applyFont="1" applyFill="1" applyBorder="1" applyAlignment="1" applyProtection="1">
      <alignment horizontal="center" vertical="center" wrapText="1"/>
    </xf>
    <xf numFmtId="177" fontId="4" fillId="2" borderId="0" xfId="33" applyNumberFormat="1" applyFont="1" applyFill="1" applyBorder="1" applyAlignment="1" applyProtection="1">
      <alignment horizontal="center" vertical="center" wrapText="1"/>
    </xf>
    <xf numFmtId="177" fontId="5" fillId="2" borderId="1" xfId="33" applyNumberFormat="1" applyFont="1" applyFill="1" applyBorder="1" applyAlignment="1" applyProtection="1">
      <alignment horizontal="center" vertical="center" wrapText="1"/>
    </xf>
    <xf numFmtId="177" fontId="5" fillId="2" borderId="2" xfId="33" applyNumberFormat="1" applyFont="1" applyFill="1" applyBorder="1" applyAlignment="1" applyProtection="1">
      <alignment horizontal="center" vertical="center" wrapText="1"/>
    </xf>
    <xf numFmtId="177" fontId="5" fillId="2" borderId="3" xfId="33" applyNumberFormat="1" applyFont="1" applyFill="1" applyBorder="1" applyAlignment="1" applyProtection="1">
      <alignment horizontal="center" vertical="center" wrapText="1"/>
    </xf>
    <xf numFmtId="177" fontId="6" fillId="0" borderId="1" xfId="0" applyNumberFormat="1" applyFont="1" applyFill="1" applyBorder="1" applyAlignment="1">
      <alignment horizontal="center" vertical="center" wrapText="1"/>
    </xf>
    <xf numFmtId="2" fontId="6" fillId="0" borderId="1" xfId="0" applyNumberFormat="1" applyFont="1" applyFill="1" applyBorder="1" applyAlignment="1">
      <alignment horizontal="center" vertical="center" wrapText="1"/>
    </xf>
    <xf numFmtId="177" fontId="8" fillId="2" borderId="1" xfId="0" applyNumberFormat="1" applyFont="1" applyFill="1" applyBorder="1" applyAlignment="1">
      <alignment horizontal="center" vertical="center" wrapText="1"/>
    </xf>
    <xf numFmtId="177" fontId="8" fillId="0" borderId="1" xfId="0" applyNumberFormat="1" applyFont="1" applyFill="1" applyBorder="1" applyAlignment="1">
      <alignment horizontal="center" vertical="center" wrapText="1"/>
    </xf>
    <xf numFmtId="177" fontId="7" fillId="0" borderId="1" xfId="0" applyNumberFormat="1" applyFont="1" applyFill="1" applyBorder="1" applyAlignment="1">
      <alignment horizontal="center" vertical="center" wrapText="1"/>
    </xf>
    <xf numFmtId="31" fontId="7" fillId="2" borderId="1" xfId="0" applyNumberFormat="1" applyFont="1" applyFill="1" applyBorder="1" applyAlignment="1">
      <alignment horizontal="center" vertical="center" wrapText="1"/>
    </xf>
    <xf numFmtId="177" fontId="7" fillId="2" borderId="1" xfId="0" applyNumberFormat="1" applyFont="1" applyFill="1" applyBorder="1" applyAlignment="1">
      <alignment horizontal="center" vertical="center" wrapText="1"/>
    </xf>
    <xf numFmtId="177" fontId="6" fillId="2" borderId="1" xfId="0" applyNumberFormat="1" applyFont="1" applyFill="1" applyBorder="1" applyAlignment="1">
      <alignment horizontal="center" vertical="center" wrapText="1"/>
    </xf>
    <xf numFmtId="0" fontId="4" fillId="0" borderId="0" xfId="33" applyNumberFormat="1" applyFont="1" applyFill="1" applyAlignment="1" applyProtection="1">
      <alignment horizontal="center" vertical="center" wrapText="1"/>
    </xf>
    <xf numFmtId="176" fontId="4" fillId="0" borderId="0" xfId="33" applyNumberFormat="1" applyFont="1" applyFill="1" applyAlignment="1" applyProtection="1">
      <alignment horizontal="center" vertical="center" wrapText="1"/>
    </xf>
    <xf numFmtId="0" fontId="5" fillId="0" borderId="1" xfId="0" applyFont="1" applyFill="1" applyBorder="1" applyAlignment="1">
      <alignment horizontal="center" vertical="center" wrapText="1"/>
    </xf>
    <xf numFmtId="0" fontId="5" fillId="0" borderId="4" xfId="33" applyNumberFormat="1" applyFont="1" applyFill="1" applyBorder="1" applyAlignment="1" applyProtection="1">
      <alignment horizontal="center" vertical="center" wrapText="1"/>
    </xf>
    <xf numFmtId="0" fontId="1" fillId="0" borderId="1"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常规 51" xfId="33"/>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B50"/>
  <sheetViews>
    <sheetView tabSelected="1" view="pageBreakPreview" zoomScaleNormal="100" zoomScaleSheetLayoutView="100" workbookViewId="0">
      <selection activeCell="E8" sqref="E8"/>
    </sheetView>
  </sheetViews>
  <sheetFormatPr defaultColWidth="9" defaultRowHeight="22.5"/>
  <cols>
    <col min="1" max="1" width="7.80833333333333" style="1" customWidth="1"/>
    <col min="2" max="2" width="10.5333333333333" style="2" customWidth="1"/>
    <col min="3" max="3" width="17.3416666666667" style="2" customWidth="1"/>
    <col min="4" max="4" width="12.675" style="2" customWidth="1"/>
    <col min="5" max="5" width="114.625" style="1" customWidth="1"/>
    <col min="6" max="6" width="15.5" style="1" customWidth="1"/>
    <col min="7" max="7" width="14.625" style="1" customWidth="1"/>
    <col min="8" max="8" width="17.625" style="1" customWidth="1"/>
    <col min="9" max="9" width="14.875" style="3" customWidth="1"/>
    <col min="10" max="10" width="16" style="3" customWidth="1"/>
    <col min="11" max="11" width="38.625" style="1" customWidth="1"/>
    <col min="12" max="12" width="11.375" style="1" customWidth="1"/>
    <col min="13" max="14" width="10.375" style="1" customWidth="1"/>
    <col min="15" max="15" width="15.625" style="1" customWidth="1"/>
    <col min="16" max="17" width="13.375" style="1" customWidth="1"/>
    <col min="18" max="19" width="5.875" style="4" customWidth="1"/>
    <col min="20" max="20" width="7" style="4" customWidth="1"/>
    <col min="21" max="21" width="8.125" style="4" customWidth="1"/>
    <col min="22" max="22" width="16" style="4" customWidth="1"/>
    <col min="23" max="23" width="15.5" style="4" customWidth="1"/>
    <col min="24" max="24" width="17.625" style="4" customWidth="1"/>
    <col min="25" max="26" width="11.25" style="4" customWidth="1"/>
    <col min="27" max="27" width="13.875" style="1" customWidth="1"/>
    <col min="28" max="28" width="9" style="5"/>
  </cols>
  <sheetData>
    <row r="1" ht="36.75" spans="1:28">
      <c r="A1" s="6" t="s">
        <v>0</v>
      </c>
      <c r="B1" s="6"/>
      <c r="C1" s="6"/>
      <c r="D1" s="6"/>
      <c r="E1" s="6"/>
      <c r="F1" s="6"/>
      <c r="G1" s="6"/>
      <c r="H1" s="6"/>
      <c r="I1" s="6"/>
      <c r="J1" s="6"/>
      <c r="K1" s="6"/>
      <c r="L1" s="6"/>
      <c r="M1" s="6"/>
      <c r="N1" s="6"/>
      <c r="O1" s="6"/>
      <c r="P1" s="6"/>
      <c r="Q1" s="6"/>
      <c r="R1" s="6"/>
      <c r="S1" s="6"/>
      <c r="T1" s="6"/>
      <c r="U1" s="6"/>
      <c r="V1" s="6"/>
      <c r="W1" s="6"/>
      <c r="X1" s="6"/>
      <c r="Y1" s="6"/>
      <c r="Z1" s="6"/>
      <c r="AA1" s="6"/>
      <c r="AB1" s="6"/>
    </row>
    <row r="2" ht="13.5" spans="1:27">
      <c r="A2" s="7" t="s">
        <v>1</v>
      </c>
      <c r="B2" s="7"/>
      <c r="C2" s="7"/>
      <c r="D2" s="7"/>
      <c r="E2" s="8"/>
      <c r="F2" s="8"/>
      <c r="G2" s="9"/>
      <c r="H2" s="9"/>
      <c r="I2" s="32"/>
      <c r="J2" s="33"/>
      <c r="K2" s="8"/>
      <c r="L2" s="8"/>
      <c r="M2" s="8"/>
      <c r="N2" s="8"/>
      <c r="O2" s="8"/>
      <c r="P2" s="8"/>
      <c r="Q2" s="8"/>
      <c r="R2" s="8"/>
      <c r="S2" s="8"/>
      <c r="T2" s="8"/>
      <c r="U2" s="8"/>
      <c r="V2" s="8"/>
      <c r="W2" s="8"/>
      <c r="X2" s="8"/>
      <c r="Y2" s="8"/>
      <c r="Z2" s="45" t="s">
        <v>2</v>
      </c>
      <c r="AA2" s="46"/>
    </row>
    <row r="3" ht="14.25" spans="1:28">
      <c r="A3" s="10" t="s">
        <v>3</v>
      </c>
      <c r="B3" s="10" t="s">
        <v>4</v>
      </c>
      <c r="C3" s="11" t="s">
        <v>5</v>
      </c>
      <c r="D3" s="10" t="s">
        <v>6</v>
      </c>
      <c r="E3" s="10" t="s">
        <v>7</v>
      </c>
      <c r="F3" s="12" t="s">
        <v>8</v>
      </c>
      <c r="G3" s="13" t="s">
        <v>9</v>
      </c>
      <c r="H3" s="13" t="s">
        <v>10</v>
      </c>
      <c r="I3" s="34" t="s">
        <v>11</v>
      </c>
      <c r="J3" s="35" t="s">
        <v>12</v>
      </c>
      <c r="K3" s="10" t="s">
        <v>13</v>
      </c>
      <c r="L3" s="10"/>
      <c r="M3" s="10" t="s">
        <v>14</v>
      </c>
      <c r="N3" s="10"/>
      <c r="O3" s="10"/>
      <c r="P3" s="10"/>
      <c r="Q3" s="10"/>
      <c r="R3" s="10"/>
      <c r="S3" s="10"/>
      <c r="T3" s="10"/>
      <c r="U3" s="10"/>
      <c r="V3" s="10" t="s">
        <v>15</v>
      </c>
      <c r="W3" s="10" t="s">
        <v>16</v>
      </c>
      <c r="X3" s="10" t="s">
        <v>17</v>
      </c>
      <c r="Y3" s="10" t="s">
        <v>18</v>
      </c>
      <c r="Z3" s="10"/>
      <c r="AA3" s="12" t="s">
        <v>19</v>
      </c>
      <c r="AB3" s="47" t="s">
        <v>20</v>
      </c>
    </row>
    <row r="4" ht="42.75" spans="1:28">
      <c r="A4" s="10"/>
      <c r="B4" s="10"/>
      <c r="C4" s="11"/>
      <c r="D4" s="10"/>
      <c r="E4" s="10"/>
      <c r="F4" s="14"/>
      <c r="G4" s="13"/>
      <c r="H4" s="13"/>
      <c r="I4" s="34"/>
      <c r="J4" s="36"/>
      <c r="K4" s="10" t="s">
        <v>21</v>
      </c>
      <c r="L4" s="10" t="s">
        <v>22</v>
      </c>
      <c r="M4" s="10" t="s">
        <v>23</v>
      </c>
      <c r="N4" s="10" t="s">
        <v>24</v>
      </c>
      <c r="O4" s="10" t="s">
        <v>25</v>
      </c>
      <c r="P4" s="10" t="s">
        <v>26</v>
      </c>
      <c r="Q4" s="10" t="s">
        <v>27</v>
      </c>
      <c r="R4" s="10" t="s">
        <v>28</v>
      </c>
      <c r="S4" s="10" t="s">
        <v>29</v>
      </c>
      <c r="T4" s="10" t="s">
        <v>30</v>
      </c>
      <c r="U4" s="10" t="s">
        <v>31</v>
      </c>
      <c r="V4" s="10"/>
      <c r="W4" s="10"/>
      <c r="X4" s="10"/>
      <c r="Y4" s="10" t="s">
        <v>32</v>
      </c>
      <c r="Z4" s="10" t="s">
        <v>33</v>
      </c>
      <c r="AA4" s="48"/>
      <c r="AB4" s="47"/>
    </row>
    <row r="5" ht="19" customHeight="1" spans="1:28">
      <c r="A5" s="15" t="s">
        <v>34</v>
      </c>
      <c r="B5" s="15">
        <v>1</v>
      </c>
      <c r="C5" s="15">
        <v>2</v>
      </c>
      <c r="D5" s="15">
        <v>3</v>
      </c>
      <c r="E5" s="15">
        <v>4</v>
      </c>
      <c r="F5" s="15">
        <v>5</v>
      </c>
      <c r="G5" s="15">
        <v>6</v>
      </c>
      <c r="H5" s="15">
        <v>7</v>
      </c>
      <c r="I5" s="15">
        <v>8</v>
      </c>
      <c r="J5" s="15">
        <v>9</v>
      </c>
      <c r="K5" s="15">
        <v>10</v>
      </c>
      <c r="L5" s="15">
        <v>11</v>
      </c>
      <c r="M5" s="15">
        <v>12</v>
      </c>
      <c r="N5" s="15">
        <v>13</v>
      </c>
      <c r="O5" s="15">
        <v>14</v>
      </c>
      <c r="P5" s="15">
        <v>15</v>
      </c>
      <c r="Q5" s="15">
        <v>16</v>
      </c>
      <c r="R5" s="15">
        <v>17</v>
      </c>
      <c r="S5" s="15">
        <v>18</v>
      </c>
      <c r="T5" s="15">
        <v>19</v>
      </c>
      <c r="U5" s="15">
        <v>20</v>
      </c>
      <c r="V5" s="15">
        <v>21</v>
      </c>
      <c r="W5" s="15">
        <v>22</v>
      </c>
      <c r="X5" s="15">
        <v>23</v>
      </c>
      <c r="Y5" s="15">
        <v>24</v>
      </c>
      <c r="Z5" s="15">
        <v>25</v>
      </c>
      <c r="AA5" s="14"/>
      <c r="AB5" s="47"/>
    </row>
    <row r="6" ht="19" customHeight="1" spans="1:28">
      <c r="A6" s="16" t="s">
        <v>35</v>
      </c>
      <c r="B6" s="16"/>
      <c r="C6" s="16"/>
      <c r="D6" s="16"/>
      <c r="E6" s="17">
        <f>E7+E15+E24+E40+E44+E46+E48</f>
        <v>38</v>
      </c>
      <c r="F6" s="17"/>
      <c r="G6" s="17"/>
      <c r="H6" s="17"/>
      <c r="I6" s="37"/>
      <c r="J6" s="37"/>
      <c r="K6" s="17"/>
      <c r="L6" s="38">
        <f t="shared" ref="L6:AA6" si="0">L7+L15+L24+L40+L44+L46+L48</f>
        <v>37124.36</v>
      </c>
      <c r="M6" s="38">
        <f t="shared" si="0"/>
        <v>37124.36</v>
      </c>
      <c r="N6" s="38">
        <f t="shared" si="0"/>
        <v>25843.54</v>
      </c>
      <c r="O6" s="38">
        <f t="shared" si="0"/>
        <v>7914.62</v>
      </c>
      <c r="P6" s="38">
        <f t="shared" si="0"/>
        <v>2215</v>
      </c>
      <c r="Q6" s="38">
        <f t="shared" si="0"/>
        <v>751.8</v>
      </c>
      <c r="R6" s="38">
        <f t="shared" si="0"/>
        <v>0</v>
      </c>
      <c r="S6" s="38">
        <f t="shared" si="0"/>
        <v>0</v>
      </c>
      <c r="T6" s="38">
        <f t="shared" si="0"/>
        <v>0</v>
      </c>
      <c r="U6" s="38">
        <f t="shared" si="0"/>
        <v>399.4</v>
      </c>
      <c r="V6" s="38">
        <f t="shared" si="0"/>
        <v>564.7871</v>
      </c>
      <c r="W6" s="38">
        <f t="shared" si="0"/>
        <v>25583</v>
      </c>
      <c r="X6" s="38">
        <f t="shared" si="0"/>
        <v>113894</v>
      </c>
      <c r="Y6" s="38">
        <f t="shared" si="0"/>
        <v>5256</v>
      </c>
      <c r="Z6" s="38">
        <f t="shared" si="0"/>
        <v>22000</v>
      </c>
      <c r="AA6" s="38">
        <f t="shared" si="0"/>
        <v>0</v>
      </c>
      <c r="AB6" s="17"/>
    </row>
    <row r="7" ht="19" customHeight="1" spans="1:28">
      <c r="A7" s="17" t="s">
        <v>36</v>
      </c>
      <c r="B7" s="17"/>
      <c r="C7" s="17"/>
      <c r="D7" s="17"/>
      <c r="E7" s="17">
        <v>8</v>
      </c>
      <c r="F7" s="17"/>
      <c r="G7" s="17"/>
      <c r="H7" s="17"/>
      <c r="I7" s="37"/>
      <c r="J7" s="37"/>
      <c r="K7" s="17"/>
      <c r="L7" s="17">
        <f t="shared" ref="L7:Z7" si="1">L8+L9+L10+L11+L12+L13+L14</f>
        <v>13467.35</v>
      </c>
      <c r="M7" s="17">
        <f t="shared" si="1"/>
        <v>13467.35</v>
      </c>
      <c r="N7" s="17">
        <f t="shared" si="1"/>
        <v>9106.65</v>
      </c>
      <c r="O7" s="17">
        <f t="shared" si="1"/>
        <v>2764.28</v>
      </c>
      <c r="P7" s="17">
        <f t="shared" si="1"/>
        <v>1596.42</v>
      </c>
      <c r="Q7" s="17">
        <f t="shared" si="1"/>
        <v>0</v>
      </c>
      <c r="R7" s="17">
        <f t="shared" si="1"/>
        <v>0</v>
      </c>
      <c r="S7" s="17">
        <f t="shared" si="1"/>
        <v>0</v>
      </c>
      <c r="T7" s="17">
        <f t="shared" si="1"/>
        <v>0</v>
      </c>
      <c r="U7" s="17">
        <f t="shared" si="1"/>
        <v>0</v>
      </c>
      <c r="V7" s="17">
        <f t="shared" si="1"/>
        <v>300.3871</v>
      </c>
      <c r="W7" s="17">
        <f t="shared" si="1"/>
        <v>13372</v>
      </c>
      <c r="X7" s="17">
        <f t="shared" si="1"/>
        <v>59446</v>
      </c>
      <c r="Y7" s="17">
        <f t="shared" si="1"/>
        <v>2970</v>
      </c>
      <c r="Z7" s="17">
        <f t="shared" si="1"/>
        <v>11206</v>
      </c>
      <c r="AA7" s="17"/>
      <c r="AB7" s="17"/>
    </row>
    <row r="8" ht="135" spans="1:28">
      <c r="A8" s="18">
        <v>1</v>
      </c>
      <c r="B8" s="18" t="s">
        <v>37</v>
      </c>
      <c r="C8" s="18" t="s">
        <v>38</v>
      </c>
      <c r="D8" s="18" t="s">
        <v>39</v>
      </c>
      <c r="E8" s="18" t="s">
        <v>40</v>
      </c>
      <c r="F8" s="19" t="s">
        <v>41</v>
      </c>
      <c r="G8" s="19" t="s">
        <v>42</v>
      </c>
      <c r="H8" s="19" t="s">
        <v>43</v>
      </c>
      <c r="I8" s="39">
        <v>45000</v>
      </c>
      <c r="J8" s="39">
        <v>45290</v>
      </c>
      <c r="K8" s="39" t="s">
        <v>44</v>
      </c>
      <c r="L8" s="18">
        <f t="shared" ref="L8:L14" si="2">M8</f>
        <v>2030.8</v>
      </c>
      <c r="M8" s="18">
        <f t="shared" ref="M8:M14" si="3">N8+O8+P8+Q8+R8+S8+T8+U8</f>
        <v>2030.8</v>
      </c>
      <c r="N8" s="18">
        <v>1565</v>
      </c>
      <c r="O8" s="18">
        <v>368.3</v>
      </c>
      <c r="P8" s="18">
        <v>97.5</v>
      </c>
      <c r="Q8" s="18"/>
      <c r="R8" s="18"/>
      <c r="S8" s="18"/>
      <c r="T8" s="18"/>
      <c r="U8" s="18"/>
      <c r="V8" s="18">
        <v>80</v>
      </c>
      <c r="W8" s="18">
        <v>762</v>
      </c>
      <c r="X8" s="18">
        <v>2883</v>
      </c>
      <c r="Y8" s="18">
        <v>135</v>
      </c>
      <c r="Z8" s="18">
        <v>451</v>
      </c>
      <c r="AA8" s="18" t="s">
        <v>45</v>
      </c>
      <c r="AB8" s="18"/>
    </row>
    <row r="9" ht="121.5" spans="1:28">
      <c r="A9" s="18">
        <v>2</v>
      </c>
      <c r="B9" s="18" t="s">
        <v>37</v>
      </c>
      <c r="C9" s="18" t="s">
        <v>46</v>
      </c>
      <c r="D9" s="18" t="s">
        <v>47</v>
      </c>
      <c r="E9" s="18" t="s">
        <v>48</v>
      </c>
      <c r="F9" s="19" t="s">
        <v>41</v>
      </c>
      <c r="G9" s="19" t="s">
        <v>49</v>
      </c>
      <c r="H9" s="19" t="s">
        <v>50</v>
      </c>
      <c r="I9" s="39">
        <v>45000</v>
      </c>
      <c r="J9" s="39">
        <v>45290</v>
      </c>
      <c r="K9" s="39" t="s">
        <v>51</v>
      </c>
      <c r="L9" s="18">
        <f t="shared" si="2"/>
        <v>2015.93</v>
      </c>
      <c r="M9" s="18">
        <f t="shared" si="3"/>
        <v>2015.93</v>
      </c>
      <c r="N9" s="18">
        <v>1610</v>
      </c>
      <c r="O9" s="18">
        <v>290.93</v>
      </c>
      <c r="P9" s="18">
        <v>115</v>
      </c>
      <c r="Q9" s="18"/>
      <c r="R9" s="18"/>
      <c r="S9" s="18"/>
      <c r="T9" s="18"/>
      <c r="U9" s="18"/>
      <c r="V9" s="18">
        <v>50</v>
      </c>
      <c r="W9" s="18">
        <v>77</v>
      </c>
      <c r="X9" s="18">
        <v>241</v>
      </c>
      <c r="Y9" s="18">
        <v>7</v>
      </c>
      <c r="Z9" s="18">
        <v>18</v>
      </c>
      <c r="AA9" s="18" t="s">
        <v>52</v>
      </c>
      <c r="AB9" s="18"/>
    </row>
    <row r="10" ht="162" spans="1:28">
      <c r="A10" s="20">
        <v>3</v>
      </c>
      <c r="B10" s="20" t="s">
        <v>37</v>
      </c>
      <c r="C10" s="20" t="s">
        <v>53</v>
      </c>
      <c r="D10" s="20" t="s">
        <v>37</v>
      </c>
      <c r="E10" s="21" t="s">
        <v>54</v>
      </c>
      <c r="F10" s="22" t="s">
        <v>41</v>
      </c>
      <c r="G10" s="22" t="s">
        <v>42</v>
      </c>
      <c r="H10" s="22" t="s">
        <v>43</v>
      </c>
      <c r="I10" s="40">
        <v>45000</v>
      </c>
      <c r="J10" s="40">
        <v>45290</v>
      </c>
      <c r="K10" s="40" t="s">
        <v>55</v>
      </c>
      <c r="L10" s="20">
        <f t="shared" si="2"/>
        <v>600</v>
      </c>
      <c r="M10" s="20">
        <f t="shared" si="3"/>
        <v>600</v>
      </c>
      <c r="N10" s="20">
        <v>600</v>
      </c>
      <c r="O10" s="20"/>
      <c r="P10" s="20"/>
      <c r="Q10" s="20"/>
      <c r="R10" s="20"/>
      <c r="S10" s="20"/>
      <c r="T10" s="20"/>
      <c r="U10" s="20"/>
      <c r="V10" s="20">
        <v>20</v>
      </c>
      <c r="W10" s="20">
        <v>7137</v>
      </c>
      <c r="X10" s="20">
        <v>30596</v>
      </c>
      <c r="Y10" s="20">
        <v>1359</v>
      </c>
      <c r="Z10" s="20">
        <v>4768</v>
      </c>
      <c r="AA10" s="20" t="s">
        <v>52</v>
      </c>
      <c r="AB10" s="18"/>
    </row>
    <row r="11" ht="121.5" spans="1:28">
      <c r="A11" s="18">
        <v>4</v>
      </c>
      <c r="B11" s="18" t="s">
        <v>37</v>
      </c>
      <c r="C11" s="18" t="s">
        <v>56</v>
      </c>
      <c r="D11" s="18" t="s">
        <v>57</v>
      </c>
      <c r="E11" s="23" t="s">
        <v>58</v>
      </c>
      <c r="F11" s="19" t="s">
        <v>41</v>
      </c>
      <c r="G11" s="19" t="s">
        <v>42</v>
      </c>
      <c r="H11" s="19" t="s">
        <v>43</v>
      </c>
      <c r="I11" s="39">
        <v>45000</v>
      </c>
      <c r="J11" s="39">
        <v>45290</v>
      </c>
      <c r="K11" s="39" t="s">
        <v>59</v>
      </c>
      <c r="L11" s="18">
        <f t="shared" si="2"/>
        <v>1585.05</v>
      </c>
      <c r="M11" s="18">
        <f t="shared" si="3"/>
        <v>1585.05</v>
      </c>
      <c r="N11" s="18">
        <v>1360</v>
      </c>
      <c r="O11" s="18">
        <v>145.05</v>
      </c>
      <c r="P11" s="18">
        <v>80</v>
      </c>
      <c r="Q11" s="18"/>
      <c r="R11" s="18"/>
      <c r="S11" s="18"/>
      <c r="T11" s="18"/>
      <c r="U11" s="18"/>
      <c r="V11" s="18">
        <v>80</v>
      </c>
      <c r="W11" s="18">
        <v>66</v>
      </c>
      <c r="X11" s="18">
        <v>440</v>
      </c>
      <c r="Y11" s="18">
        <v>19</v>
      </c>
      <c r="Z11" s="18">
        <v>83</v>
      </c>
      <c r="AA11" s="18" t="s">
        <v>52</v>
      </c>
      <c r="AB11" s="18"/>
    </row>
    <row r="12" ht="183.75" spans="1:28">
      <c r="A12" s="20">
        <v>5</v>
      </c>
      <c r="B12" s="20" t="s">
        <v>37</v>
      </c>
      <c r="C12" s="20" t="s">
        <v>60</v>
      </c>
      <c r="D12" s="20" t="s">
        <v>61</v>
      </c>
      <c r="E12" s="24" t="s">
        <v>62</v>
      </c>
      <c r="F12" s="22" t="s">
        <v>41</v>
      </c>
      <c r="G12" s="22" t="s">
        <v>42</v>
      </c>
      <c r="H12" s="22" t="s">
        <v>43</v>
      </c>
      <c r="I12" s="40">
        <v>45000</v>
      </c>
      <c r="J12" s="40">
        <v>45168</v>
      </c>
      <c r="K12" s="40" t="s">
        <v>63</v>
      </c>
      <c r="L12" s="20">
        <f t="shared" si="2"/>
        <v>500</v>
      </c>
      <c r="M12" s="20">
        <f t="shared" si="3"/>
        <v>500</v>
      </c>
      <c r="N12" s="20">
        <v>500</v>
      </c>
      <c r="O12" s="20"/>
      <c r="P12" s="20"/>
      <c r="Q12" s="20"/>
      <c r="R12" s="20"/>
      <c r="S12" s="20"/>
      <c r="T12" s="20"/>
      <c r="U12" s="20"/>
      <c r="V12" s="20">
        <v>20</v>
      </c>
      <c r="W12" s="20">
        <v>256</v>
      </c>
      <c r="X12" s="20">
        <v>598</v>
      </c>
      <c r="Y12" s="20">
        <v>256</v>
      </c>
      <c r="Z12" s="20">
        <v>598</v>
      </c>
      <c r="AA12" s="20" t="s">
        <v>52</v>
      </c>
      <c r="AB12" s="20"/>
    </row>
    <row r="13" ht="120" spans="1:28">
      <c r="A13" s="20">
        <v>6</v>
      </c>
      <c r="B13" s="20" t="s">
        <v>37</v>
      </c>
      <c r="C13" s="20" t="s">
        <v>64</v>
      </c>
      <c r="D13" s="20" t="s">
        <v>61</v>
      </c>
      <c r="E13" s="22" t="s">
        <v>65</v>
      </c>
      <c r="F13" s="22" t="s">
        <v>41</v>
      </c>
      <c r="G13" s="22" t="s">
        <v>42</v>
      </c>
      <c r="H13" s="22" t="s">
        <v>43</v>
      </c>
      <c r="I13" s="40">
        <v>45000</v>
      </c>
      <c r="J13" s="40">
        <v>45168</v>
      </c>
      <c r="K13" s="40" t="s">
        <v>66</v>
      </c>
      <c r="L13" s="20">
        <f t="shared" si="2"/>
        <v>1679.57</v>
      </c>
      <c r="M13" s="20">
        <f t="shared" si="3"/>
        <v>1679.57</v>
      </c>
      <c r="N13" s="20">
        <v>749</v>
      </c>
      <c r="O13" s="20">
        <v>100</v>
      </c>
      <c r="P13" s="20">
        <v>830.57</v>
      </c>
      <c r="Q13" s="20"/>
      <c r="R13" s="20"/>
      <c r="S13" s="20"/>
      <c r="T13" s="20"/>
      <c r="U13" s="20"/>
      <c r="V13" s="20">
        <f>M13*3%</f>
        <v>50.3871</v>
      </c>
      <c r="W13" s="20">
        <v>256</v>
      </c>
      <c r="X13" s="20">
        <v>598</v>
      </c>
      <c r="Y13" s="20">
        <v>256</v>
      </c>
      <c r="Z13" s="20">
        <v>598</v>
      </c>
      <c r="AA13" s="20" t="s">
        <v>52</v>
      </c>
      <c r="AB13" s="20" t="s">
        <v>67</v>
      </c>
    </row>
    <row r="14" ht="189" spans="1:28">
      <c r="A14" s="20">
        <v>7</v>
      </c>
      <c r="B14" s="20" t="s">
        <v>37</v>
      </c>
      <c r="C14" s="20" t="s">
        <v>68</v>
      </c>
      <c r="D14" s="20" t="s">
        <v>37</v>
      </c>
      <c r="E14" s="20" t="s">
        <v>69</v>
      </c>
      <c r="F14" s="20" t="s">
        <v>41</v>
      </c>
      <c r="G14" s="22" t="s">
        <v>42</v>
      </c>
      <c r="H14" s="20" t="s">
        <v>70</v>
      </c>
      <c r="I14" s="41">
        <v>45078</v>
      </c>
      <c r="J14" s="41">
        <v>45290</v>
      </c>
      <c r="K14" s="20" t="s">
        <v>71</v>
      </c>
      <c r="L14" s="20">
        <f t="shared" si="2"/>
        <v>5056</v>
      </c>
      <c r="M14" s="20">
        <f t="shared" si="3"/>
        <v>5056</v>
      </c>
      <c r="N14" s="20">
        <v>2722.65</v>
      </c>
      <c r="O14" s="20">
        <v>1860</v>
      </c>
      <c r="P14" s="20">
        <v>473.35</v>
      </c>
      <c r="Q14" s="20"/>
      <c r="R14" s="20"/>
      <c r="S14" s="20"/>
      <c r="T14" s="20"/>
      <c r="U14" s="20"/>
      <c r="V14" s="20"/>
      <c r="W14" s="20">
        <v>4818</v>
      </c>
      <c r="X14" s="20">
        <v>24090</v>
      </c>
      <c r="Y14" s="20">
        <v>938</v>
      </c>
      <c r="Z14" s="20">
        <v>4690</v>
      </c>
      <c r="AA14" s="20" t="s">
        <v>52</v>
      </c>
      <c r="AB14" s="20" t="s">
        <v>67</v>
      </c>
    </row>
    <row r="15" ht="39" customHeight="1" spans="1:28">
      <c r="A15" s="17" t="s">
        <v>72</v>
      </c>
      <c r="B15" s="17"/>
      <c r="C15" s="17"/>
      <c r="D15" s="17"/>
      <c r="E15" s="17">
        <v>8</v>
      </c>
      <c r="F15" s="17"/>
      <c r="G15" s="17"/>
      <c r="H15" s="17"/>
      <c r="I15" s="37"/>
      <c r="J15" s="37"/>
      <c r="K15" s="17"/>
      <c r="L15" s="17">
        <f t="shared" ref="L15:Z15" si="4">L16+L17+L18+L19+L20+L21+L22+L23</f>
        <v>1886.67</v>
      </c>
      <c r="M15" s="17">
        <f t="shared" si="4"/>
        <v>1886.67</v>
      </c>
      <c r="N15" s="17">
        <f t="shared" si="4"/>
        <v>1800.15</v>
      </c>
      <c r="O15" s="17">
        <f t="shared" si="4"/>
        <v>86.52</v>
      </c>
      <c r="P15" s="17">
        <f t="shared" si="4"/>
        <v>0</v>
      </c>
      <c r="Q15" s="17">
        <f t="shared" si="4"/>
        <v>0</v>
      </c>
      <c r="R15" s="17">
        <f t="shared" si="4"/>
        <v>0</v>
      </c>
      <c r="S15" s="17">
        <f t="shared" si="4"/>
        <v>0</v>
      </c>
      <c r="T15" s="17">
        <f t="shared" si="4"/>
        <v>0</v>
      </c>
      <c r="U15" s="17">
        <f t="shared" si="4"/>
        <v>0</v>
      </c>
      <c r="V15" s="17">
        <f t="shared" si="4"/>
        <v>264.4</v>
      </c>
      <c r="W15" s="17">
        <f t="shared" si="4"/>
        <v>1117</v>
      </c>
      <c r="X15" s="17">
        <f t="shared" si="4"/>
        <v>3824</v>
      </c>
      <c r="Y15" s="17">
        <f t="shared" si="4"/>
        <v>165</v>
      </c>
      <c r="Z15" s="17">
        <f t="shared" si="4"/>
        <v>522</v>
      </c>
      <c r="AA15" s="17"/>
      <c r="AB15" s="17"/>
    </row>
    <row r="16" ht="40.5" spans="1:28">
      <c r="A16" s="20">
        <v>1</v>
      </c>
      <c r="B16" s="20" t="s">
        <v>37</v>
      </c>
      <c r="C16" s="20" t="s">
        <v>73</v>
      </c>
      <c r="D16" s="20" t="s">
        <v>74</v>
      </c>
      <c r="E16" s="20" t="s">
        <v>75</v>
      </c>
      <c r="F16" s="20" t="s">
        <v>41</v>
      </c>
      <c r="G16" s="20" t="s">
        <v>42</v>
      </c>
      <c r="H16" s="20" t="s">
        <v>43</v>
      </c>
      <c r="I16" s="41">
        <v>45000</v>
      </c>
      <c r="J16" s="41">
        <v>45290</v>
      </c>
      <c r="K16" s="20" t="s">
        <v>76</v>
      </c>
      <c r="L16" s="20">
        <f t="shared" ref="L16:L23" si="5">M16</f>
        <v>147.37</v>
      </c>
      <c r="M16" s="20">
        <f t="shared" ref="M16:M23" si="6">N16+O16+P16+Q16+R16+S16+T16+U16</f>
        <v>147.37</v>
      </c>
      <c r="N16" s="20">
        <v>144</v>
      </c>
      <c r="O16" s="20">
        <v>3.37</v>
      </c>
      <c r="P16" s="20"/>
      <c r="Q16" s="20"/>
      <c r="R16" s="20"/>
      <c r="S16" s="20"/>
      <c r="T16" s="20"/>
      <c r="U16" s="20"/>
      <c r="V16" s="20"/>
      <c r="W16" s="20">
        <v>406</v>
      </c>
      <c r="X16" s="20">
        <v>1099</v>
      </c>
      <c r="Y16" s="20">
        <v>34</v>
      </c>
      <c r="Z16" s="20">
        <v>97</v>
      </c>
      <c r="AA16" s="21" t="s">
        <v>52</v>
      </c>
      <c r="AB16" s="49"/>
    </row>
    <row r="17" ht="40.5" spans="1:28">
      <c r="A17" s="20">
        <v>2</v>
      </c>
      <c r="B17" s="20" t="s">
        <v>37</v>
      </c>
      <c r="C17" s="20" t="s">
        <v>77</v>
      </c>
      <c r="D17" s="20" t="s">
        <v>78</v>
      </c>
      <c r="E17" s="20" t="s">
        <v>79</v>
      </c>
      <c r="F17" s="20" t="s">
        <v>41</v>
      </c>
      <c r="G17" s="20" t="s">
        <v>42</v>
      </c>
      <c r="H17" s="20" t="s">
        <v>43</v>
      </c>
      <c r="I17" s="41">
        <v>45000</v>
      </c>
      <c r="J17" s="41">
        <v>45290</v>
      </c>
      <c r="K17" s="20" t="s">
        <v>80</v>
      </c>
      <c r="L17" s="20">
        <f t="shared" si="5"/>
        <v>117.69</v>
      </c>
      <c r="M17" s="20">
        <f t="shared" si="6"/>
        <v>117.69</v>
      </c>
      <c r="N17" s="20">
        <v>94.15</v>
      </c>
      <c r="O17" s="20">
        <v>23.54</v>
      </c>
      <c r="P17" s="20"/>
      <c r="Q17" s="20"/>
      <c r="R17" s="20"/>
      <c r="S17" s="20"/>
      <c r="T17" s="20"/>
      <c r="U17" s="20"/>
      <c r="V17" s="20"/>
      <c r="W17" s="20">
        <v>86</v>
      </c>
      <c r="X17" s="20">
        <v>301</v>
      </c>
      <c r="Y17" s="20">
        <v>29</v>
      </c>
      <c r="Z17" s="20">
        <v>93</v>
      </c>
      <c r="AA17" s="21" t="s">
        <v>52</v>
      </c>
      <c r="AB17" s="49"/>
    </row>
    <row r="18" ht="40.5" spans="1:28">
      <c r="A18" s="20">
        <v>3</v>
      </c>
      <c r="B18" s="20" t="s">
        <v>37</v>
      </c>
      <c r="C18" s="20" t="s">
        <v>81</v>
      </c>
      <c r="D18" s="20" t="s">
        <v>82</v>
      </c>
      <c r="E18" s="20" t="s">
        <v>83</v>
      </c>
      <c r="F18" s="20" t="s">
        <v>41</v>
      </c>
      <c r="G18" s="20" t="s">
        <v>42</v>
      </c>
      <c r="H18" s="20" t="s">
        <v>43</v>
      </c>
      <c r="I18" s="41">
        <v>45000</v>
      </c>
      <c r="J18" s="41">
        <v>45290</v>
      </c>
      <c r="K18" s="20" t="s">
        <v>84</v>
      </c>
      <c r="L18" s="20">
        <f t="shared" si="5"/>
        <v>299.61</v>
      </c>
      <c r="M18" s="20">
        <f t="shared" si="6"/>
        <v>299.61</v>
      </c>
      <c r="N18" s="20">
        <v>240</v>
      </c>
      <c r="O18" s="20">
        <v>59.61</v>
      </c>
      <c r="P18" s="20"/>
      <c r="Q18" s="20"/>
      <c r="R18" s="20"/>
      <c r="S18" s="20"/>
      <c r="T18" s="20"/>
      <c r="U18" s="20"/>
      <c r="V18" s="20"/>
      <c r="W18" s="20">
        <v>78</v>
      </c>
      <c r="X18" s="20">
        <v>231</v>
      </c>
      <c r="Y18" s="20">
        <v>10</v>
      </c>
      <c r="Z18" s="20">
        <v>26</v>
      </c>
      <c r="AA18" s="21" t="s">
        <v>52</v>
      </c>
      <c r="AB18" s="49"/>
    </row>
    <row r="19" ht="27" spans="1:28">
      <c r="A19" s="20">
        <v>4</v>
      </c>
      <c r="B19" s="20" t="s">
        <v>37</v>
      </c>
      <c r="C19" s="20" t="s">
        <v>85</v>
      </c>
      <c r="D19" s="20" t="s">
        <v>86</v>
      </c>
      <c r="E19" s="20" t="s">
        <v>87</v>
      </c>
      <c r="F19" s="20" t="s">
        <v>41</v>
      </c>
      <c r="G19" s="20" t="s">
        <v>88</v>
      </c>
      <c r="H19" s="20" t="s">
        <v>89</v>
      </c>
      <c r="I19" s="41">
        <v>45000</v>
      </c>
      <c r="J19" s="41">
        <v>45290</v>
      </c>
      <c r="K19" s="20" t="s">
        <v>90</v>
      </c>
      <c r="L19" s="20">
        <f t="shared" si="5"/>
        <v>362</v>
      </c>
      <c r="M19" s="20">
        <f t="shared" si="6"/>
        <v>362</v>
      </c>
      <c r="N19" s="20">
        <v>362</v>
      </c>
      <c r="O19" s="20"/>
      <c r="P19" s="20"/>
      <c r="Q19" s="20"/>
      <c r="R19" s="20"/>
      <c r="S19" s="20"/>
      <c r="T19" s="20"/>
      <c r="U19" s="20"/>
      <c r="V19" s="20">
        <v>72.4</v>
      </c>
      <c r="W19" s="20">
        <v>130</v>
      </c>
      <c r="X19" s="20">
        <v>589</v>
      </c>
      <c r="Y19" s="20">
        <v>20</v>
      </c>
      <c r="Z19" s="20">
        <v>67</v>
      </c>
      <c r="AA19" s="21" t="s">
        <v>91</v>
      </c>
      <c r="AB19" s="49"/>
    </row>
    <row r="20" ht="40.5" spans="1:28">
      <c r="A20" s="20">
        <v>5</v>
      </c>
      <c r="B20" s="20" t="s">
        <v>37</v>
      </c>
      <c r="C20" s="20" t="s">
        <v>92</v>
      </c>
      <c r="D20" s="20" t="s">
        <v>93</v>
      </c>
      <c r="E20" s="20" t="s">
        <v>94</v>
      </c>
      <c r="F20" s="20" t="s">
        <v>41</v>
      </c>
      <c r="G20" s="20" t="s">
        <v>88</v>
      </c>
      <c r="H20" s="20" t="s">
        <v>89</v>
      </c>
      <c r="I20" s="41">
        <v>45000</v>
      </c>
      <c r="J20" s="41">
        <v>45290</v>
      </c>
      <c r="K20" s="20" t="s">
        <v>95</v>
      </c>
      <c r="L20" s="20">
        <f t="shared" si="5"/>
        <v>149</v>
      </c>
      <c r="M20" s="20">
        <f t="shared" si="6"/>
        <v>149</v>
      </c>
      <c r="N20" s="20">
        <v>149</v>
      </c>
      <c r="O20" s="20"/>
      <c r="P20" s="20"/>
      <c r="Q20" s="20"/>
      <c r="R20" s="20"/>
      <c r="S20" s="20"/>
      <c r="T20" s="20"/>
      <c r="U20" s="20"/>
      <c r="V20" s="20">
        <v>29.8</v>
      </c>
      <c r="W20" s="20">
        <v>75</v>
      </c>
      <c r="X20" s="20">
        <v>338</v>
      </c>
      <c r="Y20" s="20">
        <v>24</v>
      </c>
      <c r="Z20" s="20">
        <v>91</v>
      </c>
      <c r="AA20" s="21" t="s">
        <v>52</v>
      </c>
      <c r="AB20" s="49"/>
    </row>
    <row r="21" ht="40.5" spans="1:28">
      <c r="A21" s="20">
        <v>6</v>
      </c>
      <c r="B21" s="20" t="s">
        <v>37</v>
      </c>
      <c r="C21" s="20" t="s">
        <v>96</v>
      </c>
      <c r="D21" s="20" t="s">
        <v>97</v>
      </c>
      <c r="E21" s="20" t="s">
        <v>98</v>
      </c>
      <c r="F21" s="20" t="s">
        <v>41</v>
      </c>
      <c r="G21" s="20" t="s">
        <v>88</v>
      </c>
      <c r="H21" s="20" t="s">
        <v>89</v>
      </c>
      <c r="I21" s="41">
        <v>45000</v>
      </c>
      <c r="J21" s="41">
        <v>45290</v>
      </c>
      <c r="K21" s="20" t="s">
        <v>99</v>
      </c>
      <c r="L21" s="20">
        <f t="shared" si="5"/>
        <v>177</v>
      </c>
      <c r="M21" s="20">
        <f t="shared" si="6"/>
        <v>177</v>
      </c>
      <c r="N21" s="20">
        <v>177</v>
      </c>
      <c r="O21" s="20"/>
      <c r="P21" s="20"/>
      <c r="Q21" s="20"/>
      <c r="R21" s="20"/>
      <c r="S21" s="20"/>
      <c r="T21" s="20"/>
      <c r="U21" s="20"/>
      <c r="V21" s="20">
        <v>35.4</v>
      </c>
      <c r="W21" s="20">
        <v>116</v>
      </c>
      <c r="X21" s="20">
        <v>415</v>
      </c>
      <c r="Y21" s="20">
        <v>17</v>
      </c>
      <c r="Z21" s="20">
        <v>36</v>
      </c>
      <c r="AA21" s="21" t="s">
        <v>52</v>
      </c>
      <c r="AB21" s="49"/>
    </row>
    <row r="22" ht="40.5" spans="1:28">
      <c r="A22" s="20">
        <v>7</v>
      </c>
      <c r="B22" s="20" t="s">
        <v>37</v>
      </c>
      <c r="C22" s="20" t="s">
        <v>100</v>
      </c>
      <c r="D22" s="20" t="s">
        <v>101</v>
      </c>
      <c r="E22" s="20" t="s">
        <v>102</v>
      </c>
      <c r="F22" s="20" t="s">
        <v>41</v>
      </c>
      <c r="G22" s="20" t="s">
        <v>88</v>
      </c>
      <c r="H22" s="20" t="s">
        <v>89</v>
      </c>
      <c r="I22" s="41">
        <v>45000</v>
      </c>
      <c r="J22" s="41">
        <v>45290</v>
      </c>
      <c r="K22" s="20" t="s">
        <v>103</v>
      </c>
      <c r="L22" s="20">
        <f t="shared" si="5"/>
        <v>357</v>
      </c>
      <c r="M22" s="20">
        <f t="shared" si="6"/>
        <v>357</v>
      </c>
      <c r="N22" s="20">
        <v>357</v>
      </c>
      <c r="O22" s="20"/>
      <c r="P22" s="20"/>
      <c r="Q22" s="20"/>
      <c r="R22" s="20"/>
      <c r="S22" s="20"/>
      <c r="T22" s="20"/>
      <c r="U22" s="20"/>
      <c r="V22" s="20">
        <v>71.4</v>
      </c>
      <c r="W22" s="20">
        <v>120</v>
      </c>
      <c r="X22" s="20">
        <v>425</v>
      </c>
      <c r="Y22" s="20">
        <v>10</v>
      </c>
      <c r="Z22" s="20">
        <v>25</v>
      </c>
      <c r="AA22" s="21" t="s">
        <v>52</v>
      </c>
      <c r="AB22" s="49"/>
    </row>
    <row r="23" ht="27" spans="1:28">
      <c r="A23" s="20">
        <v>8</v>
      </c>
      <c r="B23" s="20" t="s">
        <v>37</v>
      </c>
      <c r="C23" s="20" t="s">
        <v>104</v>
      </c>
      <c r="D23" s="20" t="s">
        <v>105</v>
      </c>
      <c r="E23" s="20" t="s">
        <v>106</v>
      </c>
      <c r="F23" s="20" t="s">
        <v>41</v>
      </c>
      <c r="G23" s="20" t="s">
        <v>88</v>
      </c>
      <c r="H23" s="20" t="s">
        <v>89</v>
      </c>
      <c r="I23" s="41">
        <v>45078</v>
      </c>
      <c r="J23" s="41">
        <v>45290</v>
      </c>
      <c r="K23" s="20" t="s">
        <v>107</v>
      </c>
      <c r="L23" s="20">
        <f t="shared" si="5"/>
        <v>277</v>
      </c>
      <c r="M23" s="20">
        <f t="shared" si="6"/>
        <v>277</v>
      </c>
      <c r="N23" s="20">
        <v>277</v>
      </c>
      <c r="O23" s="20"/>
      <c r="P23" s="20"/>
      <c r="Q23" s="20"/>
      <c r="R23" s="20"/>
      <c r="S23" s="20"/>
      <c r="T23" s="20"/>
      <c r="U23" s="20"/>
      <c r="V23" s="20">
        <v>55.4</v>
      </c>
      <c r="W23" s="20">
        <v>106</v>
      </c>
      <c r="X23" s="20">
        <v>426</v>
      </c>
      <c r="Y23" s="20">
        <v>21</v>
      </c>
      <c r="Z23" s="20">
        <v>87</v>
      </c>
      <c r="AA23" s="21" t="s">
        <v>45</v>
      </c>
      <c r="AB23" s="49"/>
    </row>
    <row r="24" ht="33" customHeight="1" spans="1:28">
      <c r="A24" s="17" t="s">
        <v>108</v>
      </c>
      <c r="B24" s="17"/>
      <c r="C24" s="17"/>
      <c r="D24" s="17"/>
      <c r="E24" s="17">
        <v>15</v>
      </c>
      <c r="F24" s="17"/>
      <c r="G24" s="17"/>
      <c r="H24" s="17"/>
      <c r="I24" s="37"/>
      <c r="J24" s="37"/>
      <c r="K24" s="17"/>
      <c r="L24" s="17">
        <f t="shared" ref="L24:Z24" si="7">L25+L26+L27+L28+L29+L30+L31+L32+L33+L34+L35+L36+L37+L38+L39</f>
        <v>19119.76</v>
      </c>
      <c r="M24" s="17">
        <f t="shared" si="7"/>
        <v>19119.76</v>
      </c>
      <c r="N24" s="17">
        <f t="shared" si="7"/>
        <v>13595.37</v>
      </c>
      <c r="O24" s="17">
        <f t="shared" si="7"/>
        <v>4057.61</v>
      </c>
      <c r="P24" s="17">
        <f t="shared" si="7"/>
        <v>483.58</v>
      </c>
      <c r="Q24" s="17">
        <f t="shared" si="7"/>
        <v>751.8</v>
      </c>
      <c r="R24" s="17">
        <f t="shared" si="7"/>
        <v>0</v>
      </c>
      <c r="S24" s="17">
        <f t="shared" si="7"/>
        <v>0</v>
      </c>
      <c r="T24" s="17">
        <f t="shared" si="7"/>
        <v>0</v>
      </c>
      <c r="U24" s="17">
        <f t="shared" si="7"/>
        <v>231.4</v>
      </c>
      <c r="V24" s="17">
        <f t="shared" si="7"/>
        <v>0</v>
      </c>
      <c r="W24" s="17">
        <f t="shared" si="7"/>
        <v>3830</v>
      </c>
      <c r="X24" s="17">
        <f t="shared" si="7"/>
        <v>16397</v>
      </c>
      <c r="Y24" s="17">
        <f t="shared" si="7"/>
        <v>733</v>
      </c>
      <c r="Z24" s="17">
        <f t="shared" si="7"/>
        <v>2664</v>
      </c>
      <c r="AA24" s="17"/>
      <c r="AB24" s="17"/>
    </row>
    <row r="25" ht="40.5" spans="1:28">
      <c r="A25" s="23">
        <v>1</v>
      </c>
      <c r="B25" s="23" t="s">
        <v>37</v>
      </c>
      <c r="C25" s="23" t="s">
        <v>109</v>
      </c>
      <c r="D25" s="23" t="s">
        <v>110</v>
      </c>
      <c r="E25" s="23" t="s">
        <v>111</v>
      </c>
      <c r="F25" s="25" t="s">
        <v>41</v>
      </c>
      <c r="G25" s="23" t="s">
        <v>42</v>
      </c>
      <c r="H25" s="26" t="s">
        <v>43</v>
      </c>
      <c r="I25" s="42">
        <v>45000</v>
      </c>
      <c r="J25" s="43">
        <v>45290</v>
      </c>
      <c r="K25" s="43" t="s">
        <v>112</v>
      </c>
      <c r="L25" s="23">
        <f t="shared" ref="L25:L39" si="8">M25</f>
        <v>889.68</v>
      </c>
      <c r="M25" s="23">
        <f t="shared" ref="M25:M39" si="9">N25+O25+P25+Q25+R25+S25+T25+U25</f>
        <v>889.68</v>
      </c>
      <c r="N25" s="23">
        <v>635.17</v>
      </c>
      <c r="O25" s="23">
        <v>254.51</v>
      </c>
      <c r="P25" s="23"/>
      <c r="Q25" s="23"/>
      <c r="R25" s="23"/>
      <c r="S25" s="23"/>
      <c r="T25" s="23"/>
      <c r="U25" s="23"/>
      <c r="V25" s="23"/>
      <c r="W25" s="23">
        <v>66</v>
      </c>
      <c r="X25" s="23">
        <v>251</v>
      </c>
      <c r="Y25" s="23">
        <v>7</v>
      </c>
      <c r="Z25" s="23">
        <v>27</v>
      </c>
      <c r="AA25" s="27" t="s">
        <v>52</v>
      </c>
      <c r="AB25" s="30"/>
    </row>
    <row r="26" ht="40.5" spans="1:28">
      <c r="A26" s="23">
        <v>2</v>
      </c>
      <c r="B26" s="23" t="s">
        <v>37</v>
      </c>
      <c r="C26" s="23" t="s">
        <v>113</v>
      </c>
      <c r="D26" s="23" t="s">
        <v>114</v>
      </c>
      <c r="E26" s="23" t="s">
        <v>115</v>
      </c>
      <c r="F26" s="25" t="s">
        <v>41</v>
      </c>
      <c r="G26" s="23" t="s">
        <v>42</v>
      </c>
      <c r="H26" s="26" t="s">
        <v>43</v>
      </c>
      <c r="I26" s="42">
        <v>45000</v>
      </c>
      <c r="J26" s="43">
        <v>45290</v>
      </c>
      <c r="K26" s="43" t="s">
        <v>116</v>
      </c>
      <c r="L26" s="23">
        <f t="shared" si="8"/>
        <v>1420</v>
      </c>
      <c r="M26" s="23">
        <f t="shared" si="9"/>
        <v>1420</v>
      </c>
      <c r="N26" s="23">
        <v>1006.73</v>
      </c>
      <c r="O26" s="23">
        <v>413.27</v>
      </c>
      <c r="P26" s="23"/>
      <c r="Q26" s="23"/>
      <c r="R26" s="23"/>
      <c r="S26" s="23"/>
      <c r="T26" s="23"/>
      <c r="U26" s="23"/>
      <c r="V26" s="23"/>
      <c r="W26" s="23">
        <v>69</v>
      </c>
      <c r="X26" s="23">
        <v>246</v>
      </c>
      <c r="Y26" s="23">
        <v>11</v>
      </c>
      <c r="Z26" s="23">
        <v>35</v>
      </c>
      <c r="AA26" s="27" t="s">
        <v>45</v>
      </c>
      <c r="AB26" s="30"/>
    </row>
    <row r="27" ht="40.5" spans="1:28">
      <c r="A27" s="23">
        <v>3</v>
      </c>
      <c r="B27" s="23" t="s">
        <v>37</v>
      </c>
      <c r="C27" s="23" t="s">
        <v>117</v>
      </c>
      <c r="D27" s="23" t="s">
        <v>118</v>
      </c>
      <c r="E27" s="23" t="s">
        <v>119</v>
      </c>
      <c r="F27" s="25" t="s">
        <v>41</v>
      </c>
      <c r="G27" s="23" t="s">
        <v>42</v>
      </c>
      <c r="H27" s="26" t="s">
        <v>43</v>
      </c>
      <c r="I27" s="42">
        <v>45000</v>
      </c>
      <c r="J27" s="43">
        <v>45290</v>
      </c>
      <c r="K27" s="43" t="s">
        <v>120</v>
      </c>
      <c r="L27" s="23">
        <f t="shared" si="8"/>
        <v>543.61</v>
      </c>
      <c r="M27" s="23">
        <f t="shared" si="9"/>
        <v>543.61</v>
      </c>
      <c r="N27" s="23">
        <v>432.41</v>
      </c>
      <c r="O27" s="23">
        <v>111.2</v>
      </c>
      <c r="P27" s="23"/>
      <c r="Q27" s="23"/>
      <c r="R27" s="23"/>
      <c r="S27" s="23"/>
      <c r="T27" s="23"/>
      <c r="U27" s="23"/>
      <c r="V27" s="23"/>
      <c r="W27" s="23">
        <v>70</v>
      </c>
      <c r="X27" s="23">
        <v>313</v>
      </c>
      <c r="Y27" s="23">
        <v>15</v>
      </c>
      <c r="Z27" s="23">
        <v>44</v>
      </c>
      <c r="AA27" s="27" t="s">
        <v>52</v>
      </c>
      <c r="AB27" s="30"/>
    </row>
    <row r="28" ht="40.5" spans="1:28">
      <c r="A28" s="23">
        <v>4</v>
      </c>
      <c r="B28" s="23" t="s">
        <v>37</v>
      </c>
      <c r="C28" s="23" t="s">
        <v>121</v>
      </c>
      <c r="D28" s="23" t="s">
        <v>122</v>
      </c>
      <c r="E28" s="23" t="s">
        <v>123</v>
      </c>
      <c r="F28" s="25" t="s">
        <v>41</v>
      </c>
      <c r="G28" s="23" t="s">
        <v>42</v>
      </c>
      <c r="H28" s="26" t="s">
        <v>43</v>
      </c>
      <c r="I28" s="42">
        <v>45000</v>
      </c>
      <c r="J28" s="43">
        <v>45290</v>
      </c>
      <c r="K28" s="43" t="s">
        <v>124</v>
      </c>
      <c r="L28" s="23">
        <f t="shared" si="8"/>
        <v>872.71</v>
      </c>
      <c r="M28" s="23">
        <f t="shared" si="9"/>
        <v>872.71</v>
      </c>
      <c r="N28" s="23">
        <v>654.53</v>
      </c>
      <c r="O28" s="23">
        <v>218.18</v>
      </c>
      <c r="P28" s="23"/>
      <c r="Q28" s="23"/>
      <c r="R28" s="23"/>
      <c r="S28" s="23"/>
      <c r="T28" s="23"/>
      <c r="U28" s="23"/>
      <c r="V28" s="23"/>
      <c r="W28" s="23">
        <v>85</v>
      </c>
      <c r="X28" s="23">
        <v>405</v>
      </c>
      <c r="Y28" s="23">
        <v>9</v>
      </c>
      <c r="Z28" s="23">
        <v>32</v>
      </c>
      <c r="AA28" s="27" t="s">
        <v>52</v>
      </c>
      <c r="AB28" s="30"/>
    </row>
    <row r="29" ht="40.5" spans="1:28">
      <c r="A29" s="23">
        <v>5</v>
      </c>
      <c r="B29" s="23" t="s">
        <v>37</v>
      </c>
      <c r="C29" s="23" t="s">
        <v>125</v>
      </c>
      <c r="D29" s="23" t="s">
        <v>126</v>
      </c>
      <c r="E29" s="23" t="s">
        <v>127</v>
      </c>
      <c r="F29" s="25" t="s">
        <v>41</v>
      </c>
      <c r="G29" s="23" t="s">
        <v>42</v>
      </c>
      <c r="H29" s="26" t="s">
        <v>43</v>
      </c>
      <c r="I29" s="42">
        <v>45000</v>
      </c>
      <c r="J29" s="43">
        <v>45290</v>
      </c>
      <c r="K29" s="43" t="s">
        <v>128</v>
      </c>
      <c r="L29" s="23">
        <f t="shared" si="8"/>
        <v>1999.56</v>
      </c>
      <c r="M29" s="23">
        <f t="shared" si="9"/>
        <v>1999.56</v>
      </c>
      <c r="N29" s="23">
        <v>1457.61</v>
      </c>
      <c r="O29" s="23">
        <v>541.95</v>
      </c>
      <c r="P29" s="23"/>
      <c r="Q29" s="23"/>
      <c r="R29" s="23"/>
      <c r="S29" s="23"/>
      <c r="T29" s="23"/>
      <c r="U29" s="23"/>
      <c r="V29" s="23"/>
      <c r="W29" s="23">
        <v>66</v>
      </c>
      <c r="X29" s="23">
        <v>311</v>
      </c>
      <c r="Y29" s="23">
        <v>11</v>
      </c>
      <c r="Z29" s="23">
        <v>48</v>
      </c>
      <c r="AA29" s="27" t="s">
        <v>52</v>
      </c>
      <c r="AB29" s="30"/>
    </row>
    <row r="30" ht="40.5" spans="1:28">
      <c r="A30" s="23">
        <v>6</v>
      </c>
      <c r="B30" s="23" t="s">
        <v>37</v>
      </c>
      <c r="C30" s="23" t="s">
        <v>129</v>
      </c>
      <c r="D30" s="23" t="s">
        <v>130</v>
      </c>
      <c r="E30" s="27" t="s">
        <v>131</v>
      </c>
      <c r="F30" s="25" t="s">
        <v>41</v>
      </c>
      <c r="G30" s="23" t="s">
        <v>42</v>
      </c>
      <c r="H30" s="26" t="s">
        <v>43</v>
      </c>
      <c r="I30" s="42">
        <v>45000</v>
      </c>
      <c r="J30" s="43">
        <v>45290</v>
      </c>
      <c r="K30" s="43" t="s">
        <v>132</v>
      </c>
      <c r="L30" s="23">
        <f t="shared" si="8"/>
        <v>2527.4</v>
      </c>
      <c r="M30" s="23">
        <f t="shared" si="9"/>
        <v>2527.4</v>
      </c>
      <c r="N30" s="23">
        <v>1796.17</v>
      </c>
      <c r="O30" s="23">
        <v>479.43</v>
      </c>
      <c r="P30" s="23"/>
      <c r="Q30" s="23">
        <v>251.8</v>
      </c>
      <c r="R30" s="23"/>
      <c r="S30" s="23"/>
      <c r="T30" s="23"/>
      <c r="U30" s="23"/>
      <c r="V30" s="23"/>
      <c r="W30" s="23">
        <v>141</v>
      </c>
      <c r="X30" s="23">
        <v>656</v>
      </c>
      <c r="Y30" s="23">
        <v>18</v>
      </c>
      <c r="Z30" s="23">
        <v>83</v>
      </c>
      <c r="AA30" s="27" t="s">
        <v>52</v>
      </c>
      <c r="AB30" s="30"/>
    </row>
    <row r="31" ht="54" spans="1:28">
      <c r="A31" s="23">
        <v>7</v>
      </c>
      <c r="B31" s="23" t="s">
        <v>37</v>
      </c>
      <c r="C31" s="23" t="s">
        <v>133</v>
      </c>
      <c r="D31" s="23" t="s">
        <v>134</v>
      </c>
      <c r="E31" s="23" t="s">
        <v>135</v>
      </c>
      <c r="F31" s="25" t="s">
        <v>41</v>
      </c>
      <c r="G31" s="23" t="s">
        <v>42</v>
      </c>
      <c r="H31" s="26" t="s">
        <v>43</v>
      </c>
      <c r="I31" s="42">
        <v>45000</v>
      </c>
      <c r="J31" s="43">
        <v>45290</v>
      </c>
      <c r="K31" s="43" t="s">
        <v>136</v>
      </c>
      <c r="L31" s="23">
        <f t="shared" si="8"/>
        <v>2839.15</v>
      </c>
      <c r="M31" s="23">
        <f t="shared" si="9"/>
        <v>2839.15</v>
      </c>
      <c r="N31" s="23">
        <v>2051.93</v>
      </c>
      <c r="O31" s="23">
        <v>176.82</v>
      </c>
      <c r="P31" s="23"/>
      <c r="Q31" s="23">
        <v>500</v>
      </c>
      <c r="R31" s="23"/>
      <c r="S31" s="23"/>
      <c r="T31" s="23"/>
      <c r="U31" s="23">
        <v>110.4</v>
      </c>
      <c r="V31" s="23"/>
      <c r="W31" s="23">
        <v>131</v>
      </c>
      <c r="X31" s="23">
        <v>632</v>
      </c>
      <c r="Y31" s="23">
        <v>25</v>
      </c>
      <c r="Z31" s="23">
        <v>90</v>
      </c>
      <c r="AA31" s="27" t="s">
        <v>52</v>
      </c>
      <c r="AB31" s="30"/>
    </row>
    <row r="32" ht="40.5" spans="1:28">
      <c r="A32" s="23">
        <v>8</v>
      </c>
      <c r="B32" s="23" t="s">
        <v>37</v>
      </c>
      <c r="C32" s="23" t="s">
        <v>137</v>
      </c>
      <c r="D32" s="23" t="s">
        <v>138</v>
      </c>
      <c r="E32" s="23" t="s">
        <v>139</v>
      </c>
      <c r="F32" s="25" t="s">
        <v>41</v>
      </c>
      <c r="G32" s="23" t="s">
        <v>42</v>
      </c>
      <c r="H32" s="26" t="s">
        <v>43</v>
      </c>
      <c r="I32" s="42">
        <v>45000</v>
      </c>
      <c r="J32" s="43">
        <v>45290</v>
      </c>
      <c r="K32" s="43" t="s">
        <v>140</v>
      </c>
      <c r="L32" s="23">
        <f t="shared" si="8"/>
        <v>378.31</v>
      </c>
      <c r="M32" s="23">
        <f t="shared" si="9"/>
        <v>378.31</v>
      </c>
      <c r="N32" s="23">
        <v>329.34</v>
      </c>
      <c r="O32" s="23">
        <v>48.97</v>
      </c>
      <c r="P32" s="23"/>
      <c r="Q32" s="23"/>
      <c r="R32" s="23"/>
      <c r="S32" s="23"/>
      <c r="T32" s="23"/>
      <c r="U32" s="23"/>
      <c r="V32" s="23"/>
      <c r="W32" s="23">
        <v>48</v>
      </c>
      <c r="X32" s="23">
        <v>164</v>
      </c>
      <c r="Y32" s="23">
        <v>8</v>
      </c>
      <c r="Z32" s="23">
        <v>24</v>
      </c>
      <c r="AA32" s="27" t="s">
        <v>52</v>
      </c>
      <c r="AB32" s="30"/>
    </row>
    <row r="33" ht="40.5" spans="1:28">
      <c r="A33" s="23">
        <v>9</v>
      </c>
      <c r="B33" s="23" t="s">
        <v>37</v>
      </c>
      <c r="C33" s="23" t="s">
        <v>141</v>
      </c>
      <c r="D33" s="23" t="s">
        <v>134</v>
      </c>
      <c r="E33" s="23" t="s">
        <v>142</v>
      </c>
      <c r="F33" s="25" t="s">
        <v>41</v>
      </c>
      <c r="G33" s="23" t="s">
        <v>42</v>
      </c>
      <c r="H33" s="26" t="s">
        <v>43</v>
      </c>
      <c r="I33" s="42">
        <v>45000</v>
      </c>
      <c r="J33" s="43">
        <v>45290</v>
      </c>
      <c r="K33" s="43" t="s">
        <v>143</v>
      </c>
      <c r="L33" s="23">
        <f t="shared" si="8"/>
        <v>891.46</v>
      </c>
      <c r="M33" s="23">
        <f t="shared" si="9"/>
        <v>891.46</v>
      </c>
      <c r="N33" s="23">
        <v>594.69</v>
      </c>
      <c r="O33" s="23">
        <v>296.77</v>
      </c>
      <c r="P33" s="23"/>
      <c r="Q33" s="23"/>
      <c r="R33" s="23"/>
      <c r="S33" s="23"/>
      <c r="T33" s="23"/>
      <c r="U33" s="23"/>
      <c r="V33" s="23"/>
      <c r="W33" s="23">
        <v>64</v>
      </c>
      <c r="X33" s="23">
        <v>272</v>
      </c>
      <c r="Y33" s="23">
        <v>10</v>
      </c>
      <c r="Z33" s="23">
        <v>47</v>
      </c>
      <c r="AA33" s="27" t="s">
        <v>52</v>
      </c>
      <c r="AB33" s="30"/>
    </row>
    <row r="34" ht="40.5" spans="1:28">
      <c r="A34" s="23">
        <v>10</v>
      </c>
      <c r="B34" s="23" t="s">
        <v>37</v>
      </c>
      <c r="C34" s="23" t="s">
        <v>144</v>
      </c>
      <c r="D34" s="23" t="s">
        <v>145</v>
      </c>
      <c r="E34" s="27" t="s">
        <v>146</v>
      </c>
      <c r="F34" s="25" t="s">
        <v>41</v>
      </c>
      <c r="G34" s="23" t="s">
        <v>42</v>
      </c>
      <c r="H34" s="26" t="s">
        <v>43</v>
      </c>
      <c r="I34" s="42">
        <v>45000</v>
      </c>
      <c r="J34" s="43">
        <v>45290</v>
      </c>
      <c r="K34" s="43" t="s">
        <v>147</v>
      </c>
      <c r="L34" s="23">
        <f t="shared" si="8"/>
        <v>1123.07</v>
      </c>
      <c r="M34" s="23">
        <f t="shared" si="9"/>
        <v>1123.07</v>
      </c>
      <c r="N34" s="23">
        <v>811.35</v>
      </c>
      <c r="O34" s="23">
        <v>311.72</v>
      </c>
      <c r="P34" s="23"/>
      <c r="Q34" s="23"/>
      <c r="R34" s="23"/>
      <c r="S34" s="23"/>
      <c r="T34" s="23"/>
      <c r="U34" s="23"/>
      <c r="V34" s="23"/>
      <c r="W34" s="23">
        <v>69</v>
      </c>
      <c r="X34" s="23">
        <v>320</v>
      </c>
      <c r="Y34" s="23">
        <v>25</v>
      </c>
      <c r="Z34" s="23">
        <v>91</v>
      </c>
      <c r="AA34" s="27" t="s">
        <v>52</v>
      </c>
      <c r="AB34" s="30"/>
    </row>
    <row r="35" ht="40.5" spans="1:28">
      <c r="A35" s="23">
        <v>11</v>
      </c>
      <c r="B35" s="23" t="s">
        <v>37</v>
      </c>
      <c r="C35" s="23" t="s">
        <v>148</v>
      </c>
      <c r="D35" s="23" t="s">
        <v>149</v>
      </c>
      <c r="E35" s="23" t="s">
        <v>150</v>
      </c>
      <c r="F35" s="25" t="s">
        <v>41</v>
      </c>
      <c r="G35" s="23" t="s">
        <v>42</v>
      </c>
      <c r="H35" s="26" t="s">
        <v>43</v>
      </c>
      <c r="I35" s="42">
        <v>45000</v>
      </c>
      <c r="J35" s="43">
        <v>45290</v>
      </c>
      <c r="K35" s="43" t="s">
        <v>151</v>
      </c>
      <c r="L35" s="23">
        <f t="shared" si="8"/>
        <v>965.73</v>
      </c>
      <c r="M35" s="23">
        <f t="shared" si="9"/>
        <v>965.73</v>
      </c>
      <c r="N35" s="23">
        <v>693</v>
      </c>
      <c r="O35" s="23">
        <v>272.73</v>
      </c>
      <c r="P35" s="23"/>
      <c r="Q35" s="23"/>
      <c r="R35" s="23"/>
      <c r="S35" s="23"/>
      <c r="T35" s="23"/>
      <c r="U35" s="23"/>
      <c r="V35" s="23"/>
      <c r="W35" s="23">
        <v>75</v>
      </c>
      <c r="X35" s="23">
        <v>338</v>
      </c>
      <c r="Y35" s="23">
        <v>24</v>
      </c>
      <c r="Z35" s="23">
        <v>91</v>
      </c>
      <c r="AA35" s="27" t="s">
        <v>52</v>
      </c>
      <c r="AB35" s="30"/>
    </row>
    <row r="36" ht="54" spans="1:28">
      <c r="A36" s="23">
        <v>12</v>
      </c>
      <c r="B36" s="23" t="s">
        <v>37</v>
      </c>
      <c r="C36" s="23" t="s">
        <v>152</v>
      </c>
      <c r="D36" s="23" t="s">
        <v>153</v>
      </c>
      <c r="E36" s="23" t="s">
        <v>154</v>
      </c>
      <c r="F36" s="25" t="s">
        <v>41</v>
      </c>
      <c r="G36" s="23" t="s">
        <v>42</v>
      </c>
      <c r="H36" s="26" t="s">
        <v>43</v>
      </c>
      <c r="I36" s="42">
        <v>45000</v>
      </c>
      <c r="J36" s="43">
        <v>45290</v>
      </c>
      <c r="K36" s="43" t="s">
        <v>155</v>
      </c>
      <c r="L36" s="23">
        <f t="shared" si="8"/>
        <v>2392.36</v>
      </c>
      <c r="M36" s="23">
        <f t="shared" si="9"/>
        <v>2392.36</v>
      </c>
      <c r="N36" s="23">
        <v>1659.44</v>
      </c>
      <c r="O36" s="23">
        <v>548.19</v>
      </c>
      <c r="P36" s="23">
        <v>63.73</v>
      </c>
      <c r="Q36" s="23"/>
      <c r="R36" s="23"/>
      <c r="S36" s="23"/>
      <c r="T36" s="23"/>
      <c r="U36" s="23">
        <v>121</v>
      </c>
      <c r="V36" s="23"/>
      <c r="W36" s="23">
        <v>66</v>
      </c>
      <c r="X36" s="23">
        <v>345</v>
      </c>
      <c r="Y36" s="23">
        <v>16</v>
      </c>
      <c r="Z36" s="23">
        <v>54</v>
      </c>
      <c r="AA36" s="27" t="s">
        <v>52</v>
      </c>
      <c r="AB36" s="30"/>
    </row>
    <row r="37" ht="40.5" spans="1:28">
      <c r="A37" s="23">
        <v>13</v>
      </c>
      <c r="B37" s="23" t="s">
        <v>37</v>
      </c>
      <c r="C37" s="23" t="s">
        <v>156</v>
      </c>
      <c r="D37" s="23" t="s">
        <v>157</v>
      </c>
      <c r="E37" s="27" t="s">
        <v>158</v>
      </c>
      <c r="F37" s="25" t="s">
        <v>41</v>
      </c>
      <c r="G37" s="23" t="s">
        <v>42</v>
      </c>
      <c r="H37" s="26" t="s">
        <v>43</v>
      </c>
      <c r="I37" s="42">
        <v>45000</v>
      </c>
      <c r="J37" s="43">
        <v>45290</v>
      </c>
      <c r="K37" s="43" t="s">
        <v>159</v>
      </c>
      <c r="L37" s="23">
        <f t="shared" si="8"/>
        <v>886.74</v>
      </c>
      <c r="M37" s="23">
        <f t="shared" si="9"/>
        <v>886.74</v>
      </c>
      <c r="N37" s="23">
        <v>745.94</v>
      </c>
      <c r="O37" s="23">
        <v>63.73</v>
      </c>
      <c r="P37" s="23">
        <v>77.07</v>
      </c>
      <c r="Q37" s="23"/>
      <c r="R37" s="23"/>
      <c r="S37" s="23"/>
      <c r="T37" s="23"/>
      <c r="U37" s="23"/>
      <c r="V37" s="23"/>
      <c r="W37" s="23">
        <v>130</v>
      </c>
      <c r="X37" s="23">
        <v>589</v>
      </c>
      <c r="Y37" s="23">
        <v>20</v>
      </c>
      <c r="Z37" s="23">
        <v>67</v>
      </c>
      <c r="AA37" s="27" t="s">
        <v>52</v>
      </c>
      <c r="AB37" s="30"/>
    </row>
    <row r="38" ht="40.5" spans="1:28">
      <c r="A38" s="23">
        <v>14</v>
      </c>
      <c r="B38" s="23" t="s">
        <v>37</v>
      </c>
      <c r="C38" s="28" t="s">
        <v>160</v>
      </c>
      <c r="D38" s="28" t="s">
        <v>161</v>
      </c>
      <c r="E38" s="29" t="s">
        <v>162</v>
      </c>
      <c r="F38" s="25" t="s">
        <v>41</v>
      </c>
      <c r="G38" s="23" t="s">
        <v>42</v>
      </c>
      <c r="H38" s="26" t="s">
        <v>43</v>
      </c>
      <c r="I38" s="42">
        <v>45000</v>
      </c>
      <c r="J38" s="43">
        <v>45290</v>
      </c>
      <c r="K38" s="43" t="s">
        <v>163</v>
      </c>
      <c r="L38" s="23">
        <f t="shared" si="8"/>
        <v>1099.98</v>
      </c>
      <c r="M38" s="23">
        <f t="shared" si="9"/>
        <v>1099.98</v>
      </c>
      <c r="N38" s="23">
        <v>727.06</v>
      </c>
      <c r="O38" s="23">
        <v>110.14</v>
      </c>
      <c r="P38" s="23">
        <v>262.78</v>
      </c>
      <c r="Q38" s="23"/>
      <c r="R38" s="23"/>
      <c r="S38" s="23"/>
      <c r="T38" s="23"/>
      <c r="U38" s="23"/>
      <c r="V38" s="23"/>
      <c r="W38" s="23">
        <v>106</v>
      </c>
      <c r="X38" s="23">
        <v>427</v>
      </c>
      <c r="Y38" s="23">
        <v>21</v>
      </c>
      <c r="Z38" s="23">
        <v>87</v>
      </c>
      <c r="AA38" s="27" t="s">
        <v>52</v>
      </c>
      <c r="AB38" s="30"/>
    </row>
    <row r="39" ht="54" spans="1:28">
      <c r="A39" s="23">
        <v>15</v>
      </c>
      <c r="B39" s="23" t="s">
        <v>37</v>
      </c>
      <c r="C39" s="28" t="s">
        <v>164</v>
      </c>
      <c r="D39" s="28" t="s">
        <v>37</v>
      </c>
      <c r="E39" s="28" t="s">
        <v>165</v>
      </c>
      <c r="F39" s="25" t="s">
        <v>41</v>
      </c>
      <c r="G39" s="23" t="s">
        <v>42</v>
      </c>
      <c r="H39" s="26" t="s">
        <v>70</v>
      </c>
      <c r="I39" s="42">
        <v>45078</v>
      </c>
      <c r="J39" s="42">
        <v>45290</v>
      </c>
      <c r="K39" s="43" t="s">
        <v>166</v>
      </c>
      <c r="L39" s="23">
        <f t="shared" si="8"/>
        <v>290</v>
      </c>
      <c r="M39" s="23">
        <f t="shared" si="9"/>
        <v>290</v>
      </c>
      <c r="N39" s="30"/>
      <c r="O39" s="23">
        <v>210</v>
      </c>
      <c r="P39" s="23">
        <v>80</v>
      </c>
      <c r="Q39" s="23"/>
      <c r="R39" s="30"/>
      <c r="S39" s="30"/>
      <c r="T39" s="30"/>
      <c r="U39" s="30"/>
      <c r="V39" s="30"/>
      <c r="W39" s="23">
        <v>2644</v>
      </c>
      <c r="X39" s="23">
        <v>11128</v>
      </c>
      <c r="Y39" s="23">
        <v>513</v>
      </c>
      <c r="Z39" s="23">
        <v>1844</v>
      </c>
      <c r="AA39" s="27" t="s">
        <v>45</v>
      </c>
      <c r="AB39" s="30"/>
    </row>
    <row r="40" ht="36" customHeight="1" spans="1:28">
      <c r="A40" s="16" t="s">
        <v>167</v>
      </c>
      <c r="B40" s="16"/>
      <c r="C40" s="16"/>
      <c r="D40" s="16"/>
      <c r="E40" s="16">
        <v>3</v>
      </c>
      <c r="F40" s="16"/>
      <c r="G40" s="16"/>
      <c r="H40" s="16"/>
      <c r="I40" s="44"/>
      <c r="J40" s="44"/>
      <c r="K40" s="16"/>
      <c r="L40" s="16">
        <f t="shared" ref="L40:Z40" si="10">L41+L42+L43</f>
        <v>1485</v>
      </c>
      <c r="M40" s="16">
        <f t="shared" si="10"/>
        <v>1485</v>
      </c>
      <c r="N40" s="16">
        <f t="shared" si="10"/>
        <v>1012.54</v>
      </c>
      <c r="O40" s="16">
        <f t="shared" si="10"/>
        <v>337.46</v>
      </c>
      <c r="P40" s="16">
        <f t="shared" si="10"/>
        <v>135</v>
      </c>
      <c r="Q40" s="16">
        <f t="shared" si="10"/>
        <v>0</v>
      </c>
      <c r="R40" s="16">
        <f t="shared" si="10"/>
        <v>0</v>
      </c>
      <c r="S40" s="16">
        <f t="shared" si="10"/>
        <v>0</v>
      </c>
      <c r="T40" s="16">
        <f t="shared" si="10"/>
        <v>0</v>
      </c>
      <c r="U40" s="16">
        <f t="shared" si="10"/>
        <v>0</v>
      </c>
      <c r="V40" s="16">
        <f t="shared" si="10"/>
        <v>0</v>
      </c>
      <c r="W40" s="16">
        <f t="shared" si="10"/>
        <v>7264</v>
      </c>
      <c r="X40" s="16">
        <f t="shared" si="10"/>
        <v>31137</v>
      </c>
      <c r="Y40" s="16">
        <f t="shared" si="10"/>
        <v>1388</v>
      </c>
      <c r="Z40" s="16">
        <f t="shared" si="10"/>
        <v>4880</v>
      </c>
      <c r="AA40" s="50"/>
      <c r="AB40" s="16"/>
    </row>
    <row r="41" ht="40.5" spans="1:28">
      <c r="A41" s="28">
        <v>1</v>
      </c>
      <c r="B41" s="28" t="s">
        <v>37</v>
      </c>
      <c r="C41" s="28" t="s">
        <v>168</v>
      </c>
      <c r="D41" s="28" t="s">
        <v>169</v>
      </c>
      <c r="E41" s="28" t="s">
        <v>170</v>
      </c>
      <c r="F41" s="28" t="s">
        <v>41</v>
      </c>
      <c r="G41" s="28" t="s">
        <v>42</v>
      </c>
      <c r="H41" s="28" t="s">
        <v>43</v>
      </c>
      <c r="I41" s="31">
        <v>45000</v>
      </c>
      <c r="J41" s="31">
        <v>45290</v>
      </c>
      <c r="K41" s="28" t="s">
        <v>171</v>
      </c>
      <c r="L41" s="28">
        <f t="shared" ref="L41:L43" si="11">M41</f>
        <v>1250.05</v>
      </c>
      <c r="M41" s="28">
        <f t="shared" ref="M41:M43" si="12">N41+O41+P41+Q41+R41+S41+T41+U41</f>
        <v>1250.05</v>
      </c>
      <c r="N41" s="28">
        <v>937.54</v>
      </c>
      <c r="O41" s="28">
        <v>312.51</v>
      </c>
      <c r="P41" s="28"/>
      <c r="Q41" s="28"/>
      <c r="R41" s="28"/>
      <c r="S41" s="28"/>
      <c r="T41" s="28"/>
      <c r="U41" s="28"/>
      <c r="V41" s="28"/>
      <c r="W41" s="28">
        <v>100</v>
      </c>
      <c r="X41" s="28">
        <v>443</v>
      </c>
      <c r="Y41" s="28">
        <v>23</v>
      </c>
      <c r="Z41" s="28">
        <v>95</v>
      </c>
      <c r="AA41" s="23" t="s">
        <v>52</v>
      </c>
      <c r="AB41" s="51"/>
    </row>
    <row r="42" ht="40.5" spans="1:28">
      <c r="A42" s="28">
        <v>2</v>
      </c>
      <c r="B42" s="28" t="s">
        <v>37</v>
      </c>
      <c r="C42" s="28" t="s">
        <v>172</v>
      </c>
      <c r="D42" s="28" t="s">
        <v>173</v>
      </c>
      <c r="E42" s="28" t="s">
        <v>174</v>
      </c>
      <c r="F42" s="28" t="s">
        <v>41</v>
      </c>
      <c r="G42" s="28" t="s">
        <v>42</v>
      </c>
      <c r="H42" s="28" t="s">
        <v>43</v>
      </c>
      <c r="I42" s="31">
        <v>45000</v>
      </c>
      <c r="J42" s="31">
        <v>45290</v>
      </c>
      <c r="K42" s="28" t="s">
        <v>175</v>
      </c>
      <c r="L42" s="28">
        <f t="shared" si="11"/>
        <v>99.95</v>
      </c>
      <c r="M42" s="28">
        <f t="shared" si="12"/>
        <v>99.95</v>
      </c>
      <c r="N42" s="28">
        <v>75</v>
      </c>
      <c r="O42" s="28">
        <v>24.95</v>
      </c>
      <c r="P42" s="28"/>
      <c r="Q42" s="28"/>
      <c r="R42" s="28"/>
      <c r="S42" s="28"/>
      <c r="T42" s="28"/>
      <c r="U42" s="28"/>
      <c r="V42" s="28"/>
      <c r="W42" s="28">
        <v>27</v>
      </c>
      <c r="X42" s="28">
        <v>98</v>
      </c>
      <c r="Y42" s="28">
        <v>6</v>
      </c>
      <c r="Z42" s="28">
        <v>17</v>
      </c>
      <c r="AA42" s="23" t="s">
        <v>52</v>
      </c>
      <c r="AB42" s="51"/>
    </row>
    <row r="43" ht="40.5" spans="1:28">
      <c r="A43" s="28">
        <v>3</v>
      </c>
      <c r="B43" s="28" t="s">
        <v>37</v>
      </c>
      <c r="C43" s="28" t="s">
        <v>176</v>
      </c>
      <c r="D43" s="28" t="s">
        <v>177</v>
      </c>
      <c r="E43" s="28" t="s">
        <v>178</v>
      </c>
      <c r="F43" s="28" t="s">
        <v>41</v>
      </c>
      <c r="G43" s="28" t="s">
        <v>42</v>
      </c>
      <c r="H43" s="26" t="s">
        <v>70</v>
      </c>
      <c r="I43" s="31">
        <v>45097</v>
      </c>
      <c r="J43" s="31">
        <v>45261</v>
      </c>
      <c r="K43" s="28" t="s">
        <v>179</v>
      </c>
      <c r="L43" s="28">
        <f t="shared" si="11"/>
        <v>135</v>
      </c>
      <c r="M43" s="28">
        <f t="shared" si="12"/>
        <v>135</v>
      </c>
      <c r="N43" s="30"/>
      <c r="O43" s="30"/>
      <c r="P43" s="28">
        <v>135</v>
      </c>
      <c r="Q43" s="30"/>
      <c r="R43" s="30"/>
      <c r="S43" s="30"/>
      <c r="T43" s="30"/>
      <c r="U43" s="30"/>
      <c r="V43" s="30"/>
      <c r="W43" s="28">
        <v>7137</v>
      </c>
      <c r="X43" s="28">
        <v>30596</v>
      </c>
      <c r="Y43" s="28">
        <v>1359</v>
      </c>
      <c r="Z43" s="28">
        <v>4768</v>
      </c>
      <c r="AA43" s="27" t="s">
        <v>52</v>
      </c>
      <c r="AB43" s="30"/>
    </row>
    <row r="44" ht="31" customHeight="1" spans="1:28">
      <c r="A44" s="16" t="s">
        <v>180</v>
      </c>
      <c r="B44" s="16"/>
      <c r="C44" s="16"/>
      <c r="D44" s="16"/>
      <c r="E44" s="16">
        <v>1</v>
      </c>
      <c r="F44" s="16"/>
      <c r="G44" s="16"/>
      <c r="H44" s="16"/>
      <c r="I44" s="44"/>
      <c r="J44" s="44"/>
      <c r="K44" s="16"/>
      <c r="L44" s="16">
        <f t="shared" ref="L44:Z44" si="13">L45</f>
        <v>82.95</v>
      </c>
      <c r="M44" s="16">
        <f t="shared" si="13"/>
        <v>82.95</v>
      </c>
      <c r="N44" s="16">
        <f t="shared" si="13"/>
        <v>82.95</v>
      </c>
      <c r="O44" s="16">
        <f t="shared" si="13"/>
        <v>0</v>
      </c>
      <c r="P44" s="16">
        <f t="shared" si="13"/>
        <v>0</v>
      </c>
      <c r="Q44" s="16">
        <f t="shared" si="13"/>
        <v>0</v>
      </c>
      <c r="R44" s="16">
        <f t="shared" si="13"/>
        <v>0</v>
      </c>
      <c r="S44" s="16">
        <f t="shared" si="13"/>
        <v>0</v>
      </c>
      <c r="T44" s="16">
        <f t="shared" si="13"/>
        <v>0</v>
      </c>
      <c r="U44" s="16">
        <f t="shared" si="13"/>
        <v>0</v>
      </c>
      <c r="V44" s="16">
        <f t="shared" si="13"/>
        <v>0</v>
      </c>
      <c r="W44" s="16">
        <f t="shared" si="13"/>
        <v>0</v>
      </c>
      <c r="X44" s="16">
        <f t="shared" si="13"/>
        <v>2440</v>
      </c>
      <c r="Y44" s="16">
        <f t="shared" si="13"/>
        <v>0</v>
      </c>
      <c r="Z44" s="16">
        <f t="shared" si="13"/>
        <v>2078</v>
      </c>
      <c r="AA44" s="50"/>
      <c r="AB44" s="16"/>
    </row>
    <row r="45" ht="40.5" spans="1:28">
      <c r="A45" s="30">
        <v>1</v>
      </c>
      <c r="B45" s="28" t="s">
        <v>37</v>
      </c>
      <c r="C45" s="28" t="s">
        <v>181</v>
      </c>
      <c r="D45" s="28" t="s">
        <v>182</v>
      </c>
      <c r="E45" s="28" t="s">
        <v>183</v>
      </c>
      <c r="F45" s="28" t="s">
        <v>41</v>
      </c>
      <c r="G45" s="28" t="s">
        <v>184</v>
      </c>
      <c r="H45" s="28" t="s">
        <v>185</v>
      </c>
      <c r="I45" s="28">
        <v>45132</v>
      </c>
      <c r="J45" s="28">
        <v>45290</v>
      </c>
      <c r="K45" s="28" t="s">
        <v>186</v>
      </c>
      <c r="L45" s="28">
        <f t="shared" ref="L45:L50" si="14">M45</f>
        <v>82.95</v>
      </c>
      <c r="M45" s="28">
        <f t="shared" ref="M45:M50" si="15">N45+O45+P45+Q45+R45+S45+T45+U45</f>
        <v>82.95</v>
      </c>
      <c r="N45" s="28">
        <v>82.95</v>
      </c>
      <c r="O45" s="28"/>
      <c r="P45" s="28"/>
      <c r="Q45" s="28"/>
      <c r="R45" s="28"/>
      <c r="S45" s="28"/>
      <c r="T45" s="28"/>
      <c r="U45" s="28"/>
      <c r="V45" s="28"/>
      <c r="W45" s="28"/>
      <c r="X45" s="28">
        <v>2440</v>
      </c>
      <c r="Y45" s="28"/>
      <c r="Z45" s="28">
        <v>2078</v>
      </c>
      <c r="AA45" s="23" t="s">
        <v>52</v>
      </c>
      <c r="AB45" s="51"/>
    </row>
    <row r="46" ht="30" customHeight="1" spans="1:28">
      <c r="A46" s="16" t="s">
        <v>187</v>
      </c>
      <c r="B46" s="16"/>
      <c r="C46" s="16"/>
      <c r="D46" s="16"/>
      <c r="E46" s="16">
        <v>1</v>
      </c>
      <c r="F46" s="16"/>
      <c r="G46" s="16"/>
      <c r="H46" s="16"/>
      <c r="I46" s="44"/>
      <c r="J46" s="44"/>
      <c r="K46" s="16"/>
      <c r="L46" s="16">
        <f t="shared" ref="L46:Z46" si="16">L47</f>
        <v>29.25</v>
      </c>
      <c r="M46" s="16">
        <f t="shared" si="16"/>
        <v>29.25</v>
      </c>
      <c r="N46" s="16">
        <f t="shared" si="16"/>
        <v>20.5</v>
      </c>
      <c r="O46" s="16">
        <f t="shared" si="16"/>
        <v>8.75</v>
      </c>
      <c r="P46" s="16">
        <f t="shared" si="16"/>
        <v>0</v>
      </c>
      <c r="Q46" s="16">
        <f t="shared" si="16"/>
        <v>0</v>
      </c>
      <c r="R46" s="16">
        <f t="shared" si="16"/>
        <v>0</v>
      </c>
      <c r="S46" s="16">
        <f t="shared" si="16"/>
        <v>0</v>
      </c>
      <c r="T46" s="16">
        <f t="shared" si="16"/>
        <v>0</v>
      </c>
      <c r="U46" s="16">
        <f t="shared" si="16"/>
        <v>0</v>
      </c>
      <c r="V46" s="16">
        <f t="shared" si="16"/>
        <v>0</v>
      </c>
      <c r="W46" s="16">
        <f t="shared" si="16"/>
        <v>0</v>
      </c>
      <c r="X46" s="16">
        <f t="shared" si="16"/>
        <v>650</v>
      </c>
      <c r="Y46" s="16">
        <f t="shared" si="16"/>
        <v>0</v>
      </c>
      <c r="Z46" s="16">
        <f t="shared" si="16"/>
        <v>650</v>
      </c>
      <c r="AA46" s="50"/>
      <c r="AB46" s="16"/>
    </row>
    <row r="47" ht="40.5" spans="1:28">
      <c r="A47" s="28">
        <v>1</v>
      </c>
      <c r="B47" s="28" t="s">
        <v>37</v>
      </c>
      <c r="C47" s="28" t="s">
        <v>188</v>
      </c>
      <c r="D47" s="28" t="s">
        <v>37</v>
      </c>
      <c r="E47" s="28" t="s">
        <v>189</v>
      </c>
      <c r="F47" s="28" t="s">
        <v>41</v>
      </c>
      <c r="G47" s="28" t="s">
        <v>42</v>
      </c>
      <c r="H47" s="28" t="s">
        <v>70</v>
      </c>
      <c r="I47" s="31">
        <v>44986</v>
      </c>
      <c r="J47" s="31">
        <v>45047</v>
      </c>
      <c r="K47" s="28" t="s">
        <v>190</v>
      </c>
      <c r="L47" s="28">
        <f t="shared" si="14"/>
        <v>29.25</v>
      </c>
      <c r="M47" s="28">
        <f t="shared" si="15"/>
        <v>29.25</v>
      </c>
      <c r="N47" s="28">
        <v>20.5</v>
      </c>
      <c r="O47" s="28">
        <v>8.75</v>
      </c>
      <c r="P47" s="28"/>
      <c r="Q47" s="28"/>
      <c r="R47" s="28"/>
      <c r="S47" s="28"/>
      <c r="T47" s="28"/>
      <c r="U47" s="28"/>
      <c r="V47" s="28"/>
      <c r="W47" s="28"/>
      <c r="X47" s="28">
        <v>650</v>
      </c>
      <c r="Y47" s="28"/>
      <c r="Z47" s="28">
        <v>650</v>
      </c>
      <c r="AA47" s="23" t="s">
        <v>191</v>
      </c>
      <c r="AB47" s="51"/>
    </row>
    <row r="48" ht="32" customHeight="1" spans="1:28">
      <c r="A48" s="16" t="s">
        <v>192</v>
      </c>
      <c r="B48" s="16"/>
      <c r="C48" s="16"/>
      <c r="D48" s="16"/>
      <c r="E48" s="16">
        <v>2</v>
      </c>
      <c r="F48" s="16"/>
      <c r="G48" s="16"/>
      <c r="H48" s="16"/>
      <c r="I48" s="44"/>
      <c r="J48" s="44"/>
      <c r="K48" s="16"/>
      <c r="L48" s="16">
        <f t="shared" ref="L48:Z48" si="17">L49+L50</f>
        <v>1053.38</v>
      </c>
      <c r="M48" s="16">
        <f t="shared" si="17"/>
        <v>1053.38</v>
      </c>
      <c r="N48" s="16">
        <f t="shared" si="17"/>
        <v>225.38</v>
      </c>
      <c r="O48" s="16">
        <f t="shared" si="17"/>
        <v>660</v>
      </c>
      <c r="P48" s="16">
        <f t="shared" si="17"/>
        <v>0</v>
      </c>
      <c r="Q48" s="16">
        <f t="shared" si="17"/>
        <v>0</v>
      </c>
      <c r="R48" s="16">
        <f t="shared" si="17"/>
        <v>0</v>
      </c>
      <c r="S48" s="16">
        <f t="shared" si="17"/>
        <v>0</v>
      </c>
      <c r="T48" s="16">
        <f t="shared" si="17"/>
        <v>0</v>
      </c>
      <c r="U48" s="16">
        <f t="shared" si="17"/>
        <v>168</v>
      </c>
      <c r="V48" s="16">
        <f t="shared" si="17"/>
        <v>0</v>
      </c>
      <c r="W48" s="16">
        <f t="shared" si="17"/>
        <v>0</v>
      </c>
      <c r="X48" s="16">
        <f t="shared" si="17"/>
        <v>0</v>
      </c>
      <c r="Y48" s="16">
        <f t="shared" si="17"/>
        <v>0</v>
      </c>
      <c r="Z48" s="16">
        <f t="shared" si="17"/>
        <v>0</v>
      </c>
      <c r="AA48" s="50"/>
      <c r="AB48" s="16"/>
    </row>
    <row r="49" ht="27" spans="1:28">
      <c r="A49" s="28">
        <v>1</v>
      </c>
      <c r="B49" s="31" t="str">
        <f>B47</f>
        <v>工布江达县</v>
      </c>
      <c r="C49" s="31" t="s">
        <v>193</v>
      </c>
      <c r="D49" s="31" t="s">
        <v>37</v>
      </c>
      <c r="E49" s="31" t="s">
        <v>194</v>
      </c>
      <c r="F49" s="31" t="s">
        <v>41</v>
      </c>
      <c r="G49" s="31" t="s">
        <v>42</v>
      </c>
      <c r="H49" s="31" t="s">
        <v>43</v>
      </c>
      <c r="I49" s="31">
        <v>44958</v>
      </c>
      <c r="J49" s="31">
        <v>44986</v>
      </c>
      <c r="K49" s="31" t="s">
        <v>195</v>
      </c>
      <c r="L49" s="28">
        <f t="shared" si="14"/>
        <v>225.38</v>
      </c>
      <c r="M49" s="28">
        <f t="shared" si="15"/>
        <v>225.38</v>
      </c>
      <c r="N49" s="28">
        <v>225.38</v>
      </c>
      <c r="O49" s="31"/>
      <c r="P49" s="31"/>
      <c r="Q49" s="31"/>
      <c r="R49" s="31"/>
      <c r="S49" s="31"/>
      <c r="T49" s="31"/>
      <c r="U49" s="31"/>
      <c r="V49" s="31"/>
      <c r="W49" s="31"/>
      <c r="X49" s="31"/>
      <c r="Y49" s="31"/>
      <c r="Z49" s="31"/>
      <c r="AA49" s="23" t="s">
        <v>52</v>
      </c>
      <c r="AB49" s="51"/>
    </row>
    <row r="50" ht="27" spans="1:28">
      <c r="A50" s="28">
        <v>2</v>
      </c>
      <c r="B50" s="31" t="str">
        <f>B49</f>
        <v>工布江达县</v>
      </c>
      <c r="C50" s="31" t="s">
        <v>196</v>
      </c>
      <c r="D50" s="31" t="s">
        <v>37</v>
      </c>
      <c r="E50" s="31" t="s">
        <v>197</v>
      </c>
      <c r="F50" s="31" t="s">
        <v>41</v>
      </c>
      <c r="G50" s="31" t="s">
        <v>198</v>
      </c>
      <c r="H50" s="31" t="s">
        <v>199</v>
      </c>
      <c r="I50" s="31">
        <v>45017</v>
      </c>
      <c r="J50" s="31">
        <v>45290</v>
      </c>
      <c r="K50" s="31" t="s">
        <v>200</v>
      </c>
      <c r="L50" s="28">
        <f t="shared" si="14"/>
        <v>828</v>
      </c>
      <c r="M50" s="28">
        <f t="shared" si="15"/>
        <v>828</v>
      </c>
      <c r="N50" s="28"/>
      <c r="O50" s="26">
        <v>660</v>
      </c>
      <c r="P50" s="31"/>
      <c r="Q50" s="31"/>
      <c r="R50" s="31"/>
      <c r="S50" s="31"/>
      <c r="T50" s="31"/>
      <c r="U50" s="26">
        <v>168</v>
      </c>
      <c r="V50" s="31"/>
      <c r="W50" s="31"/>
      <c r="X50" s="31"/>
      <c r="Y50" s="31"/>
      <c r="Z50" s="31"/>
      <c r="AA50" s="23" t="s">
        <v>45</v>
      </c>
      <c r="AB50" s="51"/>
    </row>
  </sheetData>
  <protectedRanges>
    <protectedRange sqref="W37" name="区域1_1"/>
    <protectedRange sqref="W31:X31" name="区域1"/>
    <protectedRange sqref="W36:X36" name="区域1_1_1"/>
  </protectedRanges>
  <mergeCells count="30">
    <mergeCell ref="A1:AB1"/>
    <mergeCell ref="A2:D2"/>
    <mergeCell ref="M2:N2"/>
    <mergeCell ref="Z2:AA2"/>
    <mergeCell ref="K3:L3"/>
    <mergeCell ref="M3:U3"/>
    <mergeCell ref="Y3:Z3"/>
    <mergeCell ref="A6:D6"/>
    <mergeCell ref="A7:D7"/>
    <mergeCell ref="A15:D15"/>
    <mergeCell ref="A24:D24"/>
    <mergeCell ref="A40:D40"/>
    <mergeCell ref="A44:D44"/>
    <mergeCell ref="A46:D46"/>
    <mergeCell ref="A48:D48"/>
    <mergeCell ref="A3:A4"/>
    <mergeCell ref="B3:B4"/>
    <mergeCell ref="C3:C4"/>
    <mergeCell ref="D3:D4"/>
    <mergeCell ref="E3:E4"/>
    <mergeCell ref="F3:F4"/>
    <mergeCell ref="G3:G4"/>
    <mergeCell ref="H3:H4"/>
    <mergeCell ref="I3:I4"/>
    <mergeCell ref="J3:J4"/>
    <mergeCell ref="V3:V4"/>
    <mergeCell ref="W3:W4"/>
    <mergeCell ref="X3:X4"/>
    <mergeCell ref="AA3:AA5"/>
    <mergeCell ref="AB3:AB5"/>
  </mergeCells>
  <pageMargins left="0.7" right="0.7" top="0.75" bottom="0.75" header="0.3" footer="0.3"/>
  <pageSetup paperSize="9" scale="2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2023-11-22T10:43:00Z</dcterms:created>
  <dcterms:modified xsi:type="dcterms:W3CDTF">2023-11-30T08:45:32Z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2052-11.8.2.8506</vt:lpwstr>
  </property>
</Properties>
</file>